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15bfdd490d309559/SIST GESTION - Milenio-DESKTOP-UAKDKIR/MILENIO FINANZAS/GESTION MF/2025 GESTION/"/>
    </mc:Choice>
  </mc:AlternateContent>
  <xr:revisionPtr revIDLastSave="727" documentId="8_{5A24135A-2B56-4D32-9E40-1F8FC1A68A87}" xr6:coauthVersionLast="47" xr6:coauthVersionMax="47" xr10:uidLastSave="{0CFCAD21-7542-40E1-AD46-5313822A0E74}"/>
  <bookViews>
    <workbookView xWindow="-120" yWindow="-120" windowWidth="20730" windowHeight="11160" activeTab="4" xr2:uid="{638D9B8F-7C7A-4422-8983-A70284B7DA14}"/>
  </bookViews>
  <sheets>
    <sheet name="CA-A" sheetId="3" r:id="rId1"/>
    <sheet name="CA-B" sheetId="2" r:id="rId2"/>
    <sheet name="CC-A" sheetId="4" r:id="rId3"/>
    <sheet name="CC-B" sheetId="5" r:id="rId4"/>
    <sheet name="RC" sheetId="1" r:id="rId5"/>
    <sheet name="C INV" sheetId="6" state="hidden" r:id="rId6"/>
    <sheet name="SIST ADM" sheetId="8" r:id="rId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4" i="3" l="1"/>
  <c r="N24" i="3"/>
  <c r="U24" i="3" l="1"/>
  <c r="Y24" i="3"/>
  <c r="X24" i="3"/>
  <c r="W24" i="3"/>
  <c r="V24" i="3"/>
  <c r="S138" i="1" l="1"/>
  <c r="I21" i="3"/>
  <c r="H79" i="3"/>
  <c r="V132" i="3" l="1"/>
  <c r="U132" i="3"/>
  <c r="T132" i="3"/>
  <c r="R112" i="2"/>
  <c r="I49" i="2"/>
  <c r="I91" i="3"/>
  <c r="H132" i="3" l="1"/>
  <c r="H43" i="2" l="1"/>
  <c r="Q138" i="1" l="1"/>
  <c r="P138" i="1"/>
  <c r="AB24" i="3"/>
  <c r="AA24" i="3"/>
  <c r="I28" i="2"/>
  <c r="Y132" i="3" l="1"/>
  <c r="Y133" i="3"/>
  <c r="Y134" i="3"/>
  <c r="X59" i="3"/>
  <c r="X60" i="3"/>
  <c r="Y59" i="3"/>
  <c r="Y60" i="3"/>
  <c r="AB59" i="3"/>
  <c r="AB60" i="3"/>
  <c r="AA59" i="3"/>
  <c r="AA60" i="3"/>
  <c r="Z59" i="3"/>
  <c r="U23" i="3"/>
  <c r="N23" i="3"/>
  <c r="Y23" i="3" l="1"/>
  <c r="T23" i="3"/>
  <c r="X23" i="3"/>
  <c r="W23" i="3"/>
  <c r="V23" i="3"/>
  <c r="AB133" i="3"/>
  <c r="AA133" i="3"/>
  <c r="Z133" i="3"/>
  <c r="H105" i="3"/>
  <c r="I89" i="3" l="1"/>
  <c r="I93" i="3" l="1"/>
  <c r="Z24" i="3" l="1"/>
  <c r="B66" i="1"/>
  <c r="R132" i="3" l="1"/>
  <c r="R133" i="3"/>
  <c r="Q132" i="3"/>
  <c r="Q133" i="3"/>
  <c r="P132" i="3"/>
  <c r="P133" i="3"/>
  <c r="H133" i="3"/>
  <c r="H95" i="3"/>
  <c r="R134" i="2"/>
  <c r="R135" i="2"/>
  <c r="R136" i="2"/>
  <c r="R137" i="2"/>
  <c r="R138" i="2"/>
  <c r="R139" i="2"/>
  <c r="R140" i="2"/>
  <c r="R141" i="2"/>
  <c r="Q134" i="2"/>
  <c r="Q135" i="2"/>
  <c r="Q136" i="2"/>
  <c r="Q137" i="2"/>
  <c r="Q138" i="2"/>
  <c r="Q139" i="2"/>
  <c r="Q140" i="2"/>
  <c r="Q141" i="2"/>
  <c r="P134" i="2"/>
  <c r="P135" i="2"/>
  <c r="P136" i="2"/>
  <c r="P137" i="2"/>
  <c r="P138" i="2"/>
  <c r="P139" i="2"/>
  <c r="P140" i="2"/>
  <c r="P141" i="2"/>
  <c r="I134" i="2"/>
  <c r="I135" i="2"/>
  <c r="I136" i="2"/>
  <c r="I137" i="2"/>
  <c r="I138" i="2"/>
  <c r="I139" i="2"/>
  <c r="I140" i="2"/>
  <c r="I141" i="2"/>
  <c r="H134" i="2"/>
  <c r="H135" i="2"/>
  <c r="H136" i="2"/>
  <c r="H137" i="2"/>
  <c r="H138" i="2"/>
  <c r="H139" i="2"/>
  <c r="H140" i="2"/>
  <c r="H141" i="2"/>
  <c r="R6" i="3"/>
  <c r="Q6" i="3"/>
  <c r="P6" i="3"/>
  <c r="N6" i="3"/>
  <c r="I6" i="3"/>
  <c r="AB6" i="3" s="1"/>
  <c r="H6" i="3"/>
  <c r="H91" i="3"/>
  <c r="Z6" i="3" l="1"/>
  <c r="AA6" i="3"/>
  <c r="I7" i="2"/>
  <c r="AB7" i="2" s="1"/>
  <c r="I8" i="2"/>
  <c r="AB8" i="2" s="1"/>
  <c r="I9" i="2"/>
  <c r="AB9" i="2" s="1"/>
  <c r="I10" i="2"/>
  <c r="AB10" i="2" s="1"/>
  <c r="AB11" i="2"/>
  <c r="H7" i="2"/>
  <c r="H8" i="2"/>
  <c r="H9" i="2"/>
  <c r="H10" i="2"/>
  <c r="H11" i="2"/>
  <c r="R11" i="2"/>
  <c r="Q11" i="2"/>
  <c r="P11" i="2"/>
  <c r="R7" i="2"/>
  <c r="R8" i="2"/>
  <c r="R9" i="2"/>
  <c r="R10" i="2"/>
  <c r="Q7" i="2"/>
  <c r="Q8" i="2"/>
  <c r="Q9" i="2"/>
  <c r="Q10" i="2"/>
  <c r="R21" i="2"/>
  <c r="R22" i="2"/>
  <c r="H21" i="2"/>
  <c r="H22" i="2"/>
  <c r="Q21" i="2"/>
  <c r="Q22" i="2"/>
  <c r="R23" i="3"/>
  <c r="AB23" i="3" s="1"/>
  <c r="R24" i="3"/>
  <c r="Q23" i="3"/>
  <c r="AA23" i="3" s="1"/>
  <c r="Q24" i="3"/>
  <c r="P23" i="3"/>
  <c r="Z23" i="3" s="1"/>
  <c r="P24" i="3"/>
  <c r="H23" i="3"/>
  <c r="H24" i="3"/>
  <c r="P77" i="2"/>
  <c r="P7" i="2"/>
  <c r="P8" i="2"/>
  <c r="P9" i="2"/>
  <c r="P10" i="2"/>
  <c r="P14" i="2"/>
  <c r="P15" i="2"/>
  <c r="P16" i="2"/>
  <c r="P17" i="2"/>
  <c r="P18" i="2"/>
  <c r="P19" i="2"/>
  <c r="P20" i="2"/>
  <c r="P21" i="2"/>
  <c r="P22" i="2"/>
  <c r="H50" i="3"/>
  <c r="Z9" i="2" l="1"/>
  <c r="AA9" i="2"/>
  <c r="Z11" i="2"/>
  <c r="AA11" i="2"/>
  <c r="Z10" i="2"/>
  <c r="AA10" i="2"/>
  <c r="Z8" i="2"/>
  <c r="AA8" i="2"/>
  <c r="Z7" i="2"/>
  <c r="AA7" i="2"/>
  <c r="H24" i="4"/>
  <c r="H17" i="3" l="1"/>
  <c r="H97" i="2"/>
  <c r="H12" i="2"/>
  <c r="R138" i="5" l="1"/>
  <c r="Q138" i="5"/>
  <c r="Q139" i="5"/>
  <c r="Q140" i="5"/>
  <c r="Q141" i="5"/>
  <c r="Q142" i="5"/>
  <c r="Q143" i="5"/>
  <c r="Q144" i="5"/>
  <c r="Q145" i="5"/>
  <c r="Q146" i="5"/>
  <c r="P138" i="5"/>
  <c r="P139" i="5"/>
  <c r="P140" i="5"/>
  <c r="P141" i="5"/>
  <c r="P142" i="5"/>
  <c r="P143" i="5"/>
  <c r="P144" i="5"/>
  <c r="P145" i="5"/>
  <c r="P146" i="5"/>
  <c r="O138" i="5"/>
  <c r="O139" i="5"/>
  <c r="O140" i="5"/>
  <c r="O141" i="5"/>
  <c r="O142" i="5"/>
  <c r="O143" i="5"/>
  <c r="O144" i="5"/>
  <c r="O145" i="5"/>
  <c r="O146" i="5"/>
  <c r="H138" i="5"/>
  <c r="S138" i="5" s="1"/>
  <c r="H139" i="5"/>
  <c r="T139" i="5" s="1"/>
  <c r="H140" i="5"/>
  <c r="S140" i="5" s="1"/>
  <c r="H141" i="5"/>
  <c r="S141" i="5" s="1"/>
  <c r="H142" i="5"/>
  <c r="S142" i="5" s="1"/>
  <c r="H143" i="5"/>
  <c r="S143" i="5" s="1"/>
  <c r="H144" i="5"/>
  <c r="S144" i="5" s="1"/>
  <c r="H145" i="5"/>
  <c r="S145" i="5" s="1"/>
  <c r="H146" i="5"/>
  <c r="S146" i="5" s="1"/>
  <c r="O153" i="4"/>
  <c r="R139" i="4"/>
  <c r="Q139" i="4"/>
  <c r="Q140" i="4"/>
  <c r="Q141" i="4"/>
  <c r="Q142" i="4"/>
  <c r="Q143" i="4"/>
  <c r="Q144" i="4"/>
  <c r="Q145" i="4"/>
  <c r="Q146" i="4"/>
  <c r="Q147" i="4"/>
  <c r="P139" i="4"/>
  <c r="P140" i="4"/>
  <c r="P141" i="4"/>
  <c r="P142" i="4"/>
  <c r="P143" i="4"/>
  <c r="P144" i="4"/>
  <c r="P145" i="4"/>
  <c r="P146" i="4"/>
  <c r="P147" i="4"/>
  <c r="O139" i="4"/>
  <c r="O140" i="4"/>
  <c r="O141" i="4"/>
  <c r="O142" i="4"/>
  <c r="O143" i="4"/>
  <c r="O144" i="4"/>
  <c r="O145" i="4"/>
  <c r="O146" i="4"/>
  <c r="O147" i="4"/>
  <c r="H139" i="4"/>
  <c r="S139" i="4" s="1"/>
  <c r="H140" i="4"/>
  <c r="S140" i="4" s="1"/>
  <c r="H141" i="4"/>
  <c r="S141" i="4" s="1"/>
  <c r="H142" i="4"/>
  <c r="T142" i="4" s="1"/>
  <c r="H143" i="4"/>
  <c r="S143" i="4" s="1"/>
  <c r="H144" i="4"/>
  <c r="S144" i="4" s="1"/>
  <c r="H145" i="4"/>
  <c r="T145" i="4" s="1"/>
  <c r="H146" i="4"/>
  <c r="S146" i="4" s="1"/>
  <c r="H147" i="4"/>
  <c r="S147" i="4" s="1"/>
  <c r="B139" i="4"/>
  <c r="B138" i="5" s="1"/>
  <c r="P157" i="2"/>
  <c r="P158" i="3"/>
  <c r="S143" i="2"/>
  <c r="R151" i="2"/>
  <c r="R143" i="2"/>
  <c r="R144" i="2"/>
  <c r="R145" i="2"/>
  <c r="R146" i="2"/>
  <c r="R147" i="2"/>
  <c r="R148" i="2"/>
  <c r="R149" i="2"/>
  <c r="R150" i="2"/>
  <c r="Q143" i="2"/>
  <c r="Q144" i="2"/>
  <c r="Q145" i="2"/>
  <c r="Q146" i="2"/>
  <c r="Q147" i="2"/>
  <c r="Q148" i="2"/>
  <c r="Q149" i="2"/>
  <c r="Q150" i="2"/>
  <c r="Q151" i="2"/>
  <c r="P143" i="2"/>
  <c r="P144" i="2"/>
  <c r="P145" i="2"/>
  <c r="P146" i="2"/>
  <c r="P147" i="2"/>
  <c r="P148" i="2"/>
  <c r="P149" i="2"/>
  <c r="P150" i="2"/>
  <c r="P151" i="2"/>
  <c r="I143" i="2"/>
  <c r="T143" i="2" s="1"/>
  <c r="I144" i="2"/>
  <c r="U144" i="2" s="1"/>
  <c r="I145" i="2"/>
  <c r="T145" i="2" s="1"/>
  <c r="I146" i="2"/>
  <c r="T146" i="2" s="1"/>
  <c r="I147" i="2"/>
  <c r="U147" i="2" s="1"/>
  <c r="I148" i="2"/>
  <c r="T148" i="2" s="1"/>
  <c r="I149" i="2"/>
  <c r="T149" i="2" s="1"/>
  <c r="I150" i="2"/>
  <c r="T150" i="2" s="1"/>
  <c r="I151" i="2"/>
  <c r="T151" i="2" s="1"/>
  <c r="H143" i="2"/>
  <c r="H144" i="2"/>
  <c r="H145" i="2"/>
  <c r="H146" i="2"/>
  <c r="H147" i="2"/>
  <c r="H148" i="2"/>
  <c r="H149" i="2"/>
  <c r="H150" i="2"/>
  <c r="H151" i="2"/>
  <c r="B143" i="2"/>
  <c r="O144" i="3"/>
  <c r="S144" i="3" s="1"/>
  <c r="R144" i="3"/>
  <c r="R145" i="3"/>
  <c r="R146" i="3"/>
  <c r="R147" i="3"/>
  <c r="R148" i="3"/>
  <c r="R149" i="3"/>
  <c r="R150" i="3"/>
  <c r="R151" i="3"/>
  <c r="R152" i="3"/>
  <c r="Q144" i="3"/>
  <c r="Q145" i="3"/>
  <c r="Q146" i="3"/>
  <c r="Q147" i="3"/>
  <c r="Q148" i="3"/>
  <c r="Q149" i="3"/>
  <c r="Q150" i="3"/>
  <c r="Q151" i="3"/>
  <c r="Q152" i="3"/>
  <c r="P144" i="3"/>
  <c r="P145" i="3"/>
  <c r="P146" i="3"/>
  <c r="P147" i="3"/>
  <c r="P148" i="3"/>
  <c r="P149" i="3"/>
  <c r="P150" i="3"/>
  <c r="P151" i="3"/>
  <c r="P152" i="3"/>
  <c r="I152" i="3"/>
  <c r="U152" i="3" s="1"/>
  <c r="I144" i="3"/>
  <c r="I145" i="3"/>
  <c r="T145" i="3" s="1"/>
  <c r="I146" i="3"/>
  <c r="U146" i="3" s="1"/>
  <c r="I147" i="3"/>
  <c r="U147" i="3" s="1"/>
  <c r="I148" i="3"/>
  <c r="T148" i="3" s="1"/>
  <c r="I149" i="3"/>
  <c r="T149" i="3" s="1"/>
  <c r="I150" i="3"/>
  <c r="T150" i="3" s="1"/>
  <c r="I151" i="3"/>
  <c r="V151" i="3" s="1"/>
  <c r="H144" i="3"/>
  <c r="H145" i="3"/>
  <c r="H146" i="3"/>
  <c r="H147" i="3"/>
  <c r="H148" i="3"/>
  <c r="H149" i="3"/>
  <c r="H150" i="3"/>
  <c r="H151" i="3"/>
  <c r="H152" i="3"/>
  <c r="B115" i="2"/>
  <c r="H34" i="3"/>
  <c r="H81" i="3"/>
  <c r="I3" i="3"/>
  <c r="I4" i="3"/>
  <c r="I5" i="3"/>
  <c r="I7" i="3"/>
  <c r="AB7" i="3" s="1"/>
  <c r="I8" i="3"/>
  <c r="AB8" i="3" s="1"/>
  <c r="I88" i="3"/>
  <c r="I90" i="3"/>
  <c r="I79" i="3"/>
  <c r="I80" i="3"/>
  <c r="I82" i="3"/>
  <c r="I83" i="3"/>
  <c r="I61" i="3"/>
  <c r="I62" i="3"/>
  <c r="I33" i="3"/>
  <c r="I34" i="3"/>
  <c r="I35" i="3"/>
  <c r="I36" i="3"/>
  <c r="I25" i="3"/>
  <c r="Z25" i="3" s="1"/>
  <c r="I27" i="3"/>
  <c r="I13" i="3"/>
  <c r="I15" i="3"/>
  <c r="I16" i="3"/>
  <c r="I136" i="3"/>
  <c r="I137" i="3"/>
  <c r="I126" i="3"/>
  <c r="Y126" i="3" s="1"/>
  <c r="I127" i="3"/>
  <c r="Y127" i="3" s="1"/>
  <c r="I117" i="3"/>
  <c r="I118" i="3"/>
  <c r="I108" i="3"/>
  <c r="I99" i="3"/>
  <c r="I100" i="3"/>
  <c r="Y135" i="3"/>
  <c r="I138" i="3"/>
  <c r="I139" i="3"/>
  <c r="I140" i="3"/>
  <c r="I141" i="3"/>
  <c r="I142" i="3"/>
  <c r="I124" i="3"/>
  <c r="Y124" i="3" s="1"/>
  <c r="I125" i="3"/>
  <c r="Y125" i="3" s="1"/>
  <c r="I128" i="3"/>
  <c r="Y128" i="3" s="1"/>
  <c r="I129" i="3"/>
  <c r="Y129" i="3" s="1"/>
  <c r="I130" i="3"/>
  <c r="Y130" i="3" s="1"/>
  <c r="Y131" i="3"/>
  <c r="I115" i="3"/>
  <c r="I116" i="3"/>
  <c r="I119" i="3"/>
  <c r="I120" i="3"/>
  <c r="I121" i="3"/>
  <c r="I122" i="3"/>
  <c r="I123" i="3"/>
  <c r="I107" i="3"/>
  <c r="I109" i="3"/>
  <c r="I110" i="3"/>
  <c r="I111" i="3"/>
  <c r="I97" i="3"/>
  <c r="I98" i="3"/>
  <c r="I101" i="3"/>
  <c r="I102" i="3"/>
  <c r="I103" i="3"/>
  <c r="I104" i="3"/>
  <c r="I105" i="3"/>
  <c r="I34" i="2"/>
  <c r="I29" i="3"/>
  <c r="Z8" i="3" l="1"/>
  <c r="AA8" i="3"/>
  <c r="Z7" i="3"/>
  <c r="AA7" i="3"/>
  <c r="T144" i="3"/>
  <c r="X140" i="5"/>
  <c r="W146" i="5"/>
  <c r="X144" i="5"/>
  <c r="W145" i="5"/>
  <c r="V146" i="5"/>
  <c r="X138" i="5"/>
  <c r="V145" i="5"/>
  <c r="X146" i="5"/>
  <c r="X145" i="5"/>
  <c r="X143" i="5"/>
  <c r="X142" i="5"/>
  <c r="X141" i="5"/>
  <c r="U139" i="5"/>
  <c r="X139" i="5"/>
  <c r="W144" i="5"/>
  <c r="W143" i="5"/>
  <c r="W142" i="5"/>
  <c r="W141" i="5"/>
  <c r="W140" i="5"/>
  <c r="W139" i="5"/>
  <c r="U140" i="5"/>
  <c r="W138" i="5"/>
  <c r="U141" i="5"/>
  <c r="V144" i="5"/>
  <c r="V143" i="5"/>
  <c r="V142" i="5"/>
  <c r="V141" i="5"/>
  <c r="V140" i="5"/>
  <c r="T146" i="5"/>
  <c r="V139" i="5"/>
  <c r="U146" i="5"/>
  <c r="V138" i="5"/>
  <c r="U145" i="5"/>
  <c r="T145" i="5"/>
  <c r="U143" i="5"/>
  <c r="U144" i="5"/>
  <c r="U142" i="5"/>
  <c r="U138" i="5"/>
  <c r="S139" i="5"/>
  <c r="T144" i="5"/>
  <c r="T141" i="5"/>
  <c r="T143" i="5"/>
  <c r="T142" i="5"/>
  <c r="T140" i="5"/>
  <c r="T138" i="5"/>
  <c r="X147" i="4"/>
  <c r="W139" i="4"/>
  <c r="V147" i="4"/>
  <c r="W140" i="4"/>
  <c r="X142" i="4"/>
  <c r="X140" i="4"/>
  <c r="W146" i="4"/>
  <c r="X145" i="4"/>
  <c r="X146" i="4"/>
  <c r="X144" i="4"/>
  <c r="X143" i="4"/>
  <c r="V146" i="4"/>
  <c r="X141" i="4"/>
  <c r="V139" i="4"/>
  <c r="W147" i="4"/>
  <c r="X139" i="4"/>
  <c r="V142" i="4"/>
  <c r="V141" i="4"/>
  <c r="W145" i="4"/>
  <c r="W144" i="4"/>
  <c r="W143" i="4"/>
  <c r="U140" i="4"/>
  <c r="W142" i="4"/>
  <c r="U139" i="4"/>
  <c r="W141" i="4"/>
  <c r="T143" i="4"/>
  <c r="T139" i="4"/>
  <c r="V145" i="4"/>
  <c r="V144" i="4"/>
  <c r="V143" i="4"/>
  <c r="V140" i="4"/>
  <c r="S142" i="4"/>
  <c r="U147" i="4"/>
  <c r="U146" i="4"/>
  <c r="U145" i="4"/>
  <c r="U144" i="4"/>
  <c r="U142" i="4"/>
  <c r="U143" i="4"/>
  <c r="U141" i="4"/>
  <c r="S145" i="4"/>
  <c r="T147" i="4"/>
  <c r="T146" i="4"/>
  <c r="T144" i="4"/>
  <c r="T141" i="4"/>
  <c r="T140" i="4"/>
  <c r="Z150" i="2"/>
  <c r="AB151" i="2"/>
  <c r="AB150" i="2"/>
  <c r="AB146" i="2"/>
  <c r="AB145" i="2"/>
  <c r="AB144" i="2"/>
  <c r="AB143" i="2"/>
  <c r="Z151" i="2"/>
  <c r="AA144" i="2"/>
  <c r="AB149" i="2"/>
  <c r="AB148" i="2"/>
  <c r="AB147" i="2"/>
  <c r="Y146" i="2"/>
  <c r="AA151" i="2"/>
  <c r="AA150" i="2"/>
  <c r="AA149" i="2"/>
  <c r="AA148" i="2"/>
  <c r="AA146" i="2"/>
  <c r="AA147" i="2"/>
  <c r="AA145" i="2"/>
  <c r="Y151" i="2"/>
  <c r="AA143" i="2"/>
  <c r="X151" i="2"/>
  <c r="Z149" i="2"/>
  <c r="Z148" i="2"/>
  <c r="Z146" i="2"/>
  <c r="Z147" i="2"/>
  <c r="Z145" i="2"/>
  <c r="Z144" i="2"/>
  <c r="W144" i="2"/>
  <c r="Z143" i="2"/>
  <c r="Y150" i="2"/>
  <c r="Y149" i="2"/>
  <c r="Y148" i="2"/>
  <c r="Y147" i="2"/>
  <c r="Y145" i="2"/>
  <c r="Y144" i="2"/>
  <c r="Y143" i="2"/>
  <c r="W147" i="2"/>
  <c r="W143" i="2"/>
  <c r="X150" i="2"/>
  <c r="X149" i="2"/>
  <c r="X148" i="2"/>
  <c r="X147" i="2"/>
  <c r="X146" i="2"/>
  <c r="X145" i="2"/>
  <c r="X144" i="2"/>
  <c r="U145" i="2"/>
  <c r="X143" i="2"/>
  <c r="W150" i="2"/>
  <c r="W149" i="2"/>
  <c r="W148" i="2"/>
  <c r="W151" i="2"/>
  <c r="W146" i="2"/>
  <c r="W145" i="2"/>
  <c r="T144" i="2"/>
  <c r="U148" i="2"/>
  <c r="V151" i="2"/>
  <c r="V150" i="2"/>
  <c r="V149" i="2"/>
  <c r="V148" i="2"/>
  <c r="V147" i="2"/>
  <c r="V146" i="2"/>
  <c r="V145" i="2"/>
  <c r="V144" i="2"/>
  <c r="T147" i="2"/>
  <c r="V143" i="2"/>
  <c r="U151" i="2"/>
  <c r="U150" i="2"/>
  <c r="U149" i="2"/>
  <c r="U146" i="2"/>
  <c r="U143" i="2"/>
  <c r="AB145" i="3"/>
  <c r="X145" i="3"/>
  <c r="Y145" i="3"/>
  <c r="AB146" i="3"/>
  <c r="W151" i="3"/>
  <c r="Z147" i="3"/>
  <c r="AA147" i="3"/>
  <c r="AA145" i="3"/>
  <c r="AB150" i="3"/>
  <c r="AB151" i="3"/>
  <c r="AB147" i="3"/>
  <c r="AB144" i="3"/>
  <c r="AA148" i="3"/>
  <c r="AB152" i="3"/>
  <c r="AB149" i="3"/>
  <c r="AB148" i="3"/>
  <c r="Z146" i="3"/>
  <c r="Z145" i="3"/>
  <c r="AA152" i="3"/>
  <c r="AA151" i="3"/>
  <c r="AA150" i="3"/>
  <c r="AA149" i="3"/>
  <c r="Y151" i="3"/>
  <c r="AA146" i="3"/>
  <c r="Z151" i="3"/>
  <c r="AA144" i="3"/>
  <c r="Y146" i="3"/>
  <c r="Z150" i="3"/>
  <c r="Z149" i="3"/>
  <c r="Z152" i="3"/>
  <c r="Z148" i="3"/>
  <c r="X144" i="3"/>
  <c r="Z144" i="3"/>
  <c r="X147" i="3"/>
  <c r="Y152" i="3"/>
  <c r="Y150" i="3"/>
  <c r="Y149" i="3"/>
  <c r="U144" i="3"/>
  <c r="Y148" i="3"/>
  <c r="W152" i="3"/>
  <c r="Y147" i="3"/>
  <c r="X152" i="3"/>
  <c r="X148" i="3"/>
  <c r="Y144" i="3"/>
  <c r="W144" i="3"/>
  <c r="X151" i="3"/>
  <c r="X150" i="3"/>
  <c r="X149" i="3"/>
  <c r="X146" i="3"/>
  <c r="U145" i="3"/>
  <c r="V147" i="3"/>
  <c r="W150" i="3"/>
  <c r="W149" i="3"/>
  <c r="W147" i="3"/>
  <c r="W148" i="3"/>
  <c r="W146" i="3"/>
  <c r="W145" i="3"/>
  <c r="T152" i="3"/>
  <c r="T151" i="3"/>
  <c r="V144" i="3"/>
  <c r="U151" i="3"/>
  <c r="V152" i="3"/>
  <c r="V150" i="3"/>
  <c r="V149" i="3"/>
  <c r="V148" i="3"/>
  <c r="V146" i="3"/>
  <c r="V145" i="3"/>
  <c r="T146" i="3"/>
  <c r="U150" i="3"/>
  <c r="U149" i="3"/>
  <c r="U148" i="3"/>
  <c r="T147" i="3"/>
  <c r="I10" i="3"/>
  <c r="Z10" i="3" s="1"/>
  <c r="I11" i="3"/>
  <c r="I12" i="3"/>
  <c r="I18" i="3"/>
  <c r="I19" i="3"/>
  <c r="I20" i="3"/>
  <c r="I30" i="3"/>
  <c r="I31" i="3"/>
  <c r="I32" i="3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3" i="5"/>
  <c r="M4" i="4"/>
  <c r="M5" i="4"/>
  <c r="M6" i="4"/>
  <c r="M7" i="4"/>
  <c r="M8" i="4"/>
  <c r="M9" i="4"/>
  <c r="M10" i="4"/>
  <c r="M11" i="4"/>
  <c r="M12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3" i="4"/>
  <c r="Q4" i="4"/>
  <c r="Q5" i="4"/>
  <c r="Q6" i="4"/>
  <c r="Q7" i="4"/>
  <c r="Q8" i="4"/>
  <c r="Q9" i="4"/>
  <c r="Q10" i="4"/>
  <c r="P4" i="4"/>
  <c r="P5" i="4"/>
  <c r="P6" i="4"/>
  <c r="P7" i="4"/>
  <c r="P8" i="4"/>
  <c r="P9" i="4"/>
  <c r="P10" i="4"/>
  <c r="O4" i="4"/>
  <c r="O5" i="4"/>
  <c r="O6" i="4"/>
  <c r="O7" i="4"/>
  <c r="O8" i="4"/>
  <c r="O9" i="4"/>
  <c r="O10" i="4"/>
  <c r="N5" i="2"/>
  <c r="N4" i="2"/>
  <c r="N7" i="2"/>
  <c r="N6" i="2"/>
  <c r="N70" i="2"/>
  <c r="N71" i="2"/>
  <c r="N72" i="2"/>
  <c r="N73" i="2"/>
  <c r="N74" i="2"/>
  <c r="N75" i="2"/>
  <c r="N76" i="2"/>
  <c r="N78" i="2"/>
  <c r="R71" i="2"/>
  <c r="Q71" i="2"/>
  <c r="P71" i="2"/>
  <c r="P76" i="2"/>
  <c r="Q76" i="2"/>
  <c r="R76" i="2"/>
  <c r="P74" i="2"/>
  <c r="Q74" i="2"/>
  <c r="R74" i="2"/>
  <c r="P73" i="2"/>
  <c r="Q73" i="2"/>
  <c r="R73" i="2"/>
  <c r="N8" i="2"/>
  <c r="N9" i="2"/>
  <c r="N10" i="2"/>
  <c r="N12" i="2"/>
  <c r="N13" i="2"/>
  <c r="N14" i="2"/>
  <c r="N15" i="2"/>
  <c r="N16" i="2"/>
  <c r="N17" i="2"/>
  <c r="N18" i="2"/>
  <c r="N19" i="2"/>
  <c r="N20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2" i="2"/>
  <c r="N3" i="2"/>
  <c r="N3" i="3"/>
  <c r="N4" i="3"/>
  <c r="N5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4" i="3"/>
  <c r="N135" i="3"/>
  <c r="N136" i="3"/>
  <c r="N79" i="3"/>
  <c r="N80" i="3"/>
  <c r="N82" i="3"/>
  <c r="N83" i="3"/>
  <c r="N84" i="3"/>
  <c r="N85" i="3"/>
  <c r="N86" i="3"/>
  <c r="N87" i="3"/>
  <c r="N81" i="3"/>
  <c r="AC79" i="3"/>
  <c r="AC80" i="3"/>
  <c r="AC82" i="3"/>
  <c r="AC83" i="3"/>
  <c r="AC84" i="3"/>
  <c r="AC85" i="3"/>
  <c r="AC86" i="3"/>
  <c r="AC87" i="3"/>
  <c r="AC81" i="3"/>
  <c r="B124" i="2"/>
  <c r="N30" i="5" l="1"/>
  <c r="R30" i="5" s="1"/>
  <c r="N129" i="5"/>
  <c r="R129" i="5" s="1"/>
  <c r="N120" i="5"/>
  <c r="R120" i="5" s="1"/>
  <c r="N111" i="5"/>
  <c r="R111" i="5" s="1"/>
  <c r="N102" i="5"/>
  <c r="R102" i="5" s="1"/>
  <c r="N93" i="5"/>
  <c r="R93" i="5" s="1"/>
  <c r="N84" i="5"/>
  <c r="R84" i="5" s="1"/>
  <c r="N75" i="5"/>
  <c r="R75" i="5" s="1"/>
  <c r="N66" i="5"/>
  <c r="R66" i="5" s="1"/>
  <c r="N57" i="5"/>
  <c r="R57" i="5" s="1"/>
  <c r="N48" i="5"/>
  <c r="R48" i="5" s="1"/>
  <c r="N94" i="4"/>
  <c r="R94" i="4" s="1"/>
  <c r="O133" i="2"/>
  <c r="S133" i="2" s="1"/>
  <c r="O124" i="2"/>
  <c r="S124" i="2" s="1"/>
  <c r="O115" i="2"/>
  <c r="S115" i="2" s="1"/>
  <c r="O106" i="2"/>
  <c r="S106" i="2" s="1"/>
  <c r="O97" i="2"/>
  <c r="S97" i="2" s="1"/>
  <c r="O69" i="2"/>
  <c r="S69" i="2" s="1"/>
  <c r="O13" i="2"/>
  <c r="S13" i="2" s="1"/>
  <c r="O33" i="2"/>
  <c r="S33" i="2" s="1"/>
  <c r="N103" i="4"/>
  <c r="R103" i="4" s="1"/>
  <c r="N67" i="4"/>
  <c r="R67" i="4" s="1"/>
  <c r="N31" i="4"/>
  <c r="R31" i="4" s="1"/>
  <c r="N112" i="4"/>
  <c r="R112" i="4" s="1"/>
  <c r="N76" i="4"/>
  <c r="R76" i="4" s="1"/>
  <c r="N130" i="4"/>
  <c r="R130" i="4" s="1"/>
  <c r="N85" i="4"/>
  <c r="R85" i="4" s="1"/>
  <c r="N121" i="4"/>
  <c r="R121" i="4" s="1"/>
  <c r="N12" i="5"/>
  <c r="R12" i="5" s="1"/>
  <c r="N39" i="5"/>
  <c r="R39" i="5" s="1"/>
  <c r="N21" i="5"/>
  <c r="R21" i="5" s="1"/>
  <c r="O51" i="2"/>
  <c r="S51" i="2" s="1"/>
  <c r="O60" i="2"/>
  <c r="S60" i="2" s="1"/>
  <c r="O24" i="2"/>
  <c r="S24" i="2" s="1"/>
  <c r="O88" i="2"/>
  <c r="S88" i="2" s="1"/>
  <c r="O42" i="2"/>
  <c r="S42" i="2" s="1"/>
  <c r="O115" i="3"/>
  <c r="S115" i="3" s="1"/>
  <c r="O135" i="3"/>
  <c r="O79" i="2"/>
  <c r="S79" i="2" s="1"/>
  <c r="N40" i="4"/>
  <c r="R40" i="4" s="1"/>
  <c r="N22" i="4"/>
  <c r="R22" i="4" s="1"/>
  <c r="O22" i="3"/>
  <c r="N3" i="5"/>
  <c r="R3" i="5" s="1"/>
  <c r="N58" i="4"/>
  <c r="R58" i="4" s="1"/>
  <c r="N12" i="4"/>
  <c r="R12" i="4" s="1"/>
  <c r="N3" i="4"/>
  <c r="R3" i="4" s="1"/>
  <c r="L3" i="1" s="1"/>
  <c r="N49" i="4"/>
  <c r="R49" i="4" s="1"/>
  <c r="O3" i="2"/>
  <c r="S3" i="2" s="1"/>
  <c r="O106" i="3"/>
  <c r="O13" i="3"/>
  <c r="O3" i="3"/>
  <c r="S3" i="3" s="1"/>
  <c r="O51" i="3"/>
  <c r="S51" i="3" s="1"/>
  <c r="O61" i="3"/>
  <c r="O88" i="3"/>
  <c r="O70" i="3"/>
  <c r="O33" i="3"/>
  <c r="O124" i="3"/>
  <c r="S124" i="3" s="1"/>
  <c r="O42" i="3"/>
  <c r="S42" i="3" s="1"/>
  <c r="O97" i="3"/>
  <c r="O79" i="3"/>
  <c r="AD79" i="3"/>
  <c r="R148" i="4" l="1"/>
  <c r="S152" i="2"/>
  <c r="O111" i="1"/>
  <c r="R111" i="1" s="1"/>
  <c r="T111" i="1" s="1"/>
  <c r="S70" i="3"/>
  <c r="O66" i="1"/>
  <c r="R66" i="1" s="1"/>
  <c r="T66" i="1" s="1"/>
  <c r="S61" i="3"/>
  <c r="O57" i="1"/>
  <c r="R57" i="1" s="1"/>
  <c r="T57" i="1" s="1"/>
  <c r="O48" i="1"/>
  <c r="R48" i="1" s="1"/>
  <c r="T48" i="1" s="1"/>
  <c r="S135" i="3"/>
  <c r="O129" i="1"/>
  <c r="R129" i="1" s="1"/>
  <c r="T129" i="1" s="1"/>
  <c r="O30" i="1"/>
  <c r="R30" i="1" s="1"/>
  <c r="T30" i="1" s="1"/>
  <c r="S33" i="3"/>
  <c r="S106" i="3"/>
  <c r="O102" i="1"/>
  <c r="R102" i="1" s="1"/>
  <c r="T102" i="1" s="1"/>
  <c r="O120" i="1"/>
  <c r="R120" i="1" s="1"/>
  <c r="T120" i="1" s="1"/>
  <c r="O93" i="1"/>
  <c r="R93" i="1" s="1"/>
  <c r="T93" i="1" s="1"/>
  <c r="S97" i="3"/>
  <c r="O84" i="1"/>
  <c r="R84" i="1" s="1"/>
  <c r="T84" i="1" s="1"/>
  <c r="S88" i="3"/>
  <c r="O12" i="1"/>
  <c r="R12" i="1" s="1"/>
  <c r="T12" i="1" s="1"/>
  <c r="S13" i="3"/>
  <c r="O21" i="1"/>
  <c r="R21" i="1" s="1"/>
  <c r="T21" i="1" s="1"/>
  <c r="S22" i="3"/>
  <c r="S79" i="3"/>
  <c r="O75" i="1"/>
  <c r="R75" i="1" s="1"/>
  <c r="T75" i="1" s="1"/>
  <c r="O39" i="1"/>
  <c r="R39" i="1" s="1"/>
  <c r="T39" i="1" s="1"/>
  <c r="O3" i="1"/>
  <c r="R3" i="1" s="1"/>
  <c r="T3" i="1" s="1"/>
  <c r="H142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5" i="2"/>
  <c r="H72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0" i="2"/>
  <c r="H19" i="2"/>
  <c r="H18" i="2"/>
  <c r="H17" i="2"/>
  <c r="H16" i="2"/>
  <c r="H15" i="2"/>
  <c r="H14" i="2"/>
  <c r="H13" i="2"/>
  <c r="H6" i="2"/>
  <c r="H5" i="2"/>
  <c r="H4" i="2"/>
  <c r="H3" i="2"/>
  <c r="B133" i="2"/>
  <c r="B106" i="2"/>
  <c r="B97" i="2"/>
  <c r="B88" i="2"/>
  <c r="B79" i="2"/>
  <c r="B69" i="2"/>
  <c r="B60" i="2"/>
  <c r="B51" i="2"/>
  <c r="B42" i="2"/>
  <c r="B33" i="2"/>
  <c r="B24" i="2"/>
  <c r="B13" i="2"/>
  <c r="B3" i="2"/>
  <c r="Q16" i="6"/>
  <c r="M16" i="6"/>
  <c r="H16" i="6"/>
  <c r="D16" i="6"/>
  <c r="W4" i="3"/>
  <c r="W7" i="3"/>
  <c r="X8" i="3"/>
  <c r="I9" i="3"/>
  <c r="H3" i="3"/>
  <c r="H4" i="3"/>
  <c r="H5" i="3"/>
  <c r="H7" i="3"/>
  <c r="H8" i="3"/>
  <c r="H9" i="3"/>
  <c r="H10" i="3"/>
  <c r="H11" i="3"/>
  <c r="H12" i="3"/>
  <c r="H13" i="3"/>
  <c r="H14" i="3"/>
  <c r="H15" i="3"/>
  <c r="H16" i="3"/>
  <c r="H18" i="3"/>
  <c r="H19" i="3"/>
  <c r="H20" i="3"/>
  <c r="H21" i="3"/>
  <c r="H22" i="3"/>
  <c r="H25" i="3"/>
  <c r="H26" i="3"/>
  <c r="H27" i="3"/>
  <c r="H28" i="3"/>
  <c r="H29" i="3"/>
  <c r="H30" i="3"/>
  <c r="H31" i="3"/>
  <c r="H32" i="3"/>
  <c r="H33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1" i="3"/>
  <c r="H52" i="3"/>
  <c r="H53" i="3"/>
  <c r="H54" i="3"/>
  <c r="H55" i="3"/>
  <c r="H56" i="3"/>
  <c r="H57" i="3"/>
  <c r="H58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80" i="3"/>
  <c r="H82" i="3"/>
  <c r="H83" i="3"/>
  <c r="H84" i="3"/>
  <c r="H85" i="3"/>
  <c r="H86" i="3"/>
  <c r="H87" i="3"/>
  <c r="H88" i="3"/>
  <c r="H89" i="3"/>
  <c r="H90" i="3"/>
  <c r="H92" i="3"/>
  <c r="H93" i="3"/>
  <c r="H94" i="3"/>
  <c r="H96" i="3"/>
  <c r="H97" i="3"/>
  <c r="H98" i="3"/>
  <c r="H99" i="3"/>
  <c r="H100" i="3"/>
  <c r="H101" i="3"/>
  <c r="H102" i="3"/>
  <c r="H103" i="3"/>
  <c r="H104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4" i="3"/>
  <c r="H135" i="3"/>
  <c r="H136" i="3"/>
  <c r="H137" i="3"/>
  <c r="H138" i="3"/>
  <c r="H139" i="3"/>
  <c r="H140" i="3"/>
  <c r="H141" i="3"/>
  <c r="H142" i="3"/>
  <c r="H143" i="3"/>
  <c r="W10" i="3"/>
  <c r="W11" i="3"/>
  <c r="W12" i="3"/>
  <c r="W13" i="3"/>
  <c r="W14" i="3"/>
  <c r="W15" i="3"/>
  <c r="T138" i="1" l="1"/>
  <c r="R138" i="1"/>
  <c r="W9" i="3"/>
  <c r="Z9" i="3"/>
  <c r="L16" i="6"/>
  <c r="S153" i="3"/>
  <c r="O138" i="1"/>
  <c r="C16" i="6"/>
  <c r="Y8" i="3"/>
  <c r="W8" i="3"/>
  <c r="Y15" i="3"/>
  <c r="Y9" i="3"/>
  <c r="Y7" i="3"/>
  <c r="Y14" i="3"/>
  <c r="Y12" i="3"/>
  <c r="Y11" i="3"/>
  <c r="X4" i="3"/>
  <c r="Y4" i="3"/>
  <c r="Y13" i="3"/>
  <c r="X9" i="3"/>
  <c r="Y10" i="3"/>
  <c r="X15" i="3"/>
  <c r="X14" i="3"/>
  <c r="X13" i="3"/>
  <c r="X12" i="3"/>
  <c r="X11" i="3"/>
  <c r="X10" i="3"/>
  <c r="X7" i="3"/>
  <c r="U16" i="6" l="1"/>
  <c r="Q3" i="6"/>
  <c r="Q4" i="6"/>
  <c r="Q5" i="6"/>
  <c r="Q6" i="6"/>
  <c r="Q7" i="6"/>
  <c r="Q8" i="6"/>
  <c r="Q9" i="6"/>
  <c r="Q10" i="6"/>
  <c r="Q11" i="6"/>
  <c r="Q12" i="6"/>
  <c r="Q13" i="6"/>
  <c r="Q14" i="6"/>
  <c r="Q15" i="6"/>
  <c r="M3" i="6"/>
  <c r="M4" i="6"/>
  <c r="L4" i="6" s="1"/>
  <c r="M5" i="6"/>
  <c r="M6" i="6"/>
  <c r="L6" i="6" s="1"/>
  <c r="M7" i="6"/>
  <c r="M8" i="6"/>
  <c r="M9" i="6"/>
  <c r="M10" i="6"/>
  <c r="M11" i="6"/>
  <c r="M12" i="6"/>
  <c r="M13" i="6"/>
  <c r="M14" i="6"/>
  <c r="M15" i="6"/>
  <c r="H4" i="6"/>
  <c r="H3" i="6"/>
  <c r="H5" i="6"/>
  <c r="H6" i="6"/>
  <c r="H7" i="6"/>
  <c r="H8" i="6"/>
  <c r="H9" i="6"/>
  <c r="H10" i="6"/>
  <c r="H11" i="6"/>
  <c r="H12" i="6"/>
  <c r="H13" i="6"/>
  <c r="H14" i="6"/>
  <c r="H15" i="6"/>
  <c r="D3" i="6"/>
  <c r="D4" i="6"/>
  <c r="D5" i="6"/>
  <c r="D6" i="6"/>
  <c r="D7" i="6"/>
  <c r="C7" i="6" s="1"/>
  <c r="D8" i="6"/>
  <c r="D9" i="6"/>
  <c r="C9" i="6" s="1"/>
  <c r="D10" i="6"/>
  <c r="D11" i="6"/>
  <c r="D12" i="6"/>
  <c r="D13" i="6"/>
  <c r="C13" i="6" s="1"/>
  <c r="D14" i="6"/>
  <c r="D15" i="6"/>
  <c r="C3" i="6"/>
  <c r="I70" i="3"/>
  <c r="Y70" i="3" s="1"/>
  <c r="I71" i="3"/>
  <c r="Y71" i="3" s="1"/>
  <c r="Y61" i="3"/>
  <c r="I51" i="3"/>
  <c r="I42" i="3"/>
  <c r="Y42" i="3" s="1"/>
  <c r="Y43" i="3"/>
  <c r="Y44" i="3"/>
  <c r="Y33" i="3"/>
  <c r="Y34" i="3"/>
  <c r="Y35" i="3"/>
  <c r="Y36" i="3"/>
  <c r="Y22" i="3"/>
  <c r="Y26" i="3"/>
  <c r="Y28" i="3"/>
  <c r="Y29" i="3"/>
  <c r="Y30" i="3"/>
  <c r="I3" i="2"/>
  <c r="I4" i="2"/>
  <c r="I5" i="2"/>
  <c r="I6" i="2"/>
  <c r="I13" i="2"/>
  <c r="I14" i="2"/>
  <c r="I15" i="2"/>
  <c r="I16" i="2"/>
  <c r="I17" i="2"/>
  <c r="I24" i="2"/>
  <c r="I25" i="2"/>
  <c r="I26" i="2"/>
  <c r="I27" i="2"/>
  <c r="I29" i="2"/>
  <c r="I30" i="2"/>
  <c r="I42" i="2"/>
  <c r="I43" i="2"/>
  <c r="I44" i="2"/>
  <c r="I79" i="2"/>
  <c r="I80" i="2"/>
  <c r="I88" i="2"/>
  <c r="I97" i="2"/>
  <c r="I115" i="2"/>
  <c r="B16" i="6"/>
  <c r="B15" i="6"/>
  <c r="B14" i="6"/>
  <c r="B13" i="6"/>
  <c r="B12" i="6"/>
  <c r="B11" i="6"/>
  <c r="B10" i="6"/>
  <c r="B9" i="6"/>
  <c r="B8" i="6"/>
  <c r="B112" i="4"/>
  <c r="B111" i="5" s="1"/>
  <c r="B121" i="4"/>
  <c r="B120" i="5" s="1"/>
  <c r="B130" i="4"/>
  <c r="B129" i="5" s="1"/>
  <c r="B103" i="4"/>
  <c r="B102" i="5" s="1"/>
  <c r="B94" i="4"/>
  <c r="B93" i="5" s="1"/>
  <c r="B85" i="4"/>
  <c r="B84" i="5" s="1"/>
  <c r="B76" i="4"/>
  <c r="B75" i="5" s="1"/>
  <c r="B67" i="4"/>
  <c r="B66" i="5" s="1"/>
  <c r="B58" i="4"/>
  <c r="B57" i="5" s="1"/>
  <c r="B49" i="4"/>
  <c r="B48" i="5" s="1"/>
  <c r="B40" i="4"/>
  <c r="B39" i="5" s="1"/>
  <c r="B31" i="4"/>
  <c r="B30" i="5" s="1"/>
  <c r="B22" i="4"/>
  <c r="B21" i="5" s="1"/>
  <c r="B12" i="4"/>
  <c r="B12" i="5" s="1"/>
  <c r="B3" i="4"/>
  <c r="B3" i="5" s="1"/>
  <c r="B7" i="6"/>
  <c r="B6" i="6"/>
  <c r="B5" i="6"/>
  <c r="B4" i="6"/>
  <c r="B3" i="6"/>
  <c r="B2" i="6"/>
  <c r="B129" i="1"/>
  <c r="B3" i="1"/>
  <c r="B21" i="1"/>
  <c r="L12" i="1"/>
  <c r="Q12" i="4"/>
  <c r="Q14" i="4"/>
  <c r="Q15" i="4"/>
  <c r="Q16" i="4"/>
  <c r="P12" i="4"/>
  <c r="P14" i="4"/>
  <c r="P15" i="4"/>
  <c r="P16" i="4"/>
  <c r="O12" i="4"/>
  <c r="O14" i="4"/>
  <c r="O15" i="4"/>
  <c r="O16" i="4"/>
  <c r="H12" i="4"/>
  <c r="H14" i="4"/>
  <c r="H15" i="4"/>
  <c r="H16" i="4"/>
  <c r="H49" i="4"/>
  <c r="H31" i="4"/>
  <c r="H32" i="4"/>
  <c r="H22" i="4"/>
  <c r="H23" i="4"/>
  <c r="H3" i="4"/>
  <c r="Y51" i="3" l="1"/>
  <c r="X51" i="3"/>
  <c r="AA51" i="3"/>
  <c r="AB51" i="3"/>
  <c r="Z51" i="3"/>
  <c r="C10" i="6"/>
  <c r="L12" i="6"/>
  <c r="C15" i="6"/>
  <c r="C6" i="6"/>
  <c r="U6" i="6" s="1"/>
  <c r="L7" i="6"/>
  <c r="U7" i="6" s="1"/>
  <c r="L15" i="6"/>
  <c r="L13" i="6"/>
  <c r="U13" i="6" s="1"/>
  <c r="L10" i="6"/>
  <c r="C8" i="6"/>
  <c r="C14" i="6"/>
  <c r="L3" i="6"/>
  <c r="U3" i="6" s="1"/>
  <c r="L8" i="6"/>
  <c r="L9" i="6"/>
  <c r="U9" i="6" s="1"/>
  <c r="C12" i="6"/>
  <c r="U12" i="6" s="1"/>
  <c r="L5" i="6"/>
  <c r="Y30" i="2"/>
  <c r="X30" i="2"/>
  <c r="W30" i="2"/>
  <c r="X29" i="2"/>
  <c r="Y29" i="2"/>
  <c r="W29" i="2"/>
  <c r="Y28" i="2"/>
  <c r="X28" i="2"/>
  <c r="W28" i="2"/>
  <c r="Y5" i="2"/>
  <c r="X5" i="2"/>
  <c r="W5" i="2"/>
  <c r="Y27" i="2"/>
  <c r="X27" i="2"/>
  <c r="W27" i="2"/>
  <c r="Y4" i="2"/>
  <c r="X4" i="2"/>
  <c r="W4" i="2"/>
  <c r="X3" i="2"/>
  <c r="Y3" i="2"/>
  <c r="W3" i="2"/>
  <c r="Y24" i="2"/>
  <c r="X24" i="2"/>
  <c r="W24" i="2"/>
  <c r="Y80" i="2"/>
  <c r="X80" i="2"/>
  <c r="W80" i="2"/>
  <c r="Y17" i="2"/>
  <c r="X17" i="2"/>
  <c r="W17" i="2"/>
  <c r="Y115" i="2"/>
  <c r="X115" i="2"/>
  <c r="W115" i="2"/>
  <c r="Y79" i="2"/>
  <c r="X79" i="2"/>
  <c r="W79" i="2"/>
  <c r="X16" i="2"/>
  <c r="Y16" i="2"/>
  <c r="W16" i="2"/>
  <c r="Y6" i="2"/>
  <c r="X6" i="2"/>
  <c r="W6" i="2"/>
  <c r="Y44" i="2"/>
  <c r="X44" i="2"/>
  <c r="W44" i="2"/>
  <c r="Y15" i="2"/>
  <c r="X15" i="2"/>
  <c r="W15" i="2"/>
  <c r="Y7" i="2"/>
  <c r="X7" i="2"/>
  <c r="W7" i="2"/>
  <c r="Y97" i="2"/>
  <c r="X97" i="2"/>
  <c r="W97" i="2"/>
  <c r="Y88" i="2"/>
  <c r="X88" i="2"/>
  <c r="W88" i="2"/>
  <c r="Y43" i="2"/>
  <c r="X43" i="2"/>
  <c r="W43" i="2"/>
  <c r="Y14" i="2"/>
  <c r="X14" i="2"/>
  <c r="W14" i="2"/>
  <c r="Y26" i="2"/>
  <c r="X26" i="2"/>
  <c r="W26" i="2"/>
  <c r="Y25" i="2"/>
  <c r="X25" i="2"/>
  <c r="W25" i="2"/>
  <c r="Y42" i="2"/>
  <c r="X42" i="2"/>
  <c r="W42" i="2"/>
  <c r="Y13" i="2"/>
  <c r="X13" i="2"/>
  <c r="W13" i="2"/>
  <c r="W34" i="3"/>
  <c r="X34" i="3"/>
  <c r="W33" i="3"/>
  <c r="X33" i="3"/>
  <c r="W44" i="3"/>
  <c r="X44" i="3"/>
  <c r="W36" i="3"/>
  <c r="X36" i="3"/>
  <c r="W30" i="3"/>
  <c r="X30" i="3"/>
  <c r="W42" i="3"/>
  <c r="X42" i="3"/>
  <c r="W29" i="3"/>
  <c r="X29" i="3"/>
  <c r="W51" i="3"/>
  <c r="W28" i="3"/>
  <c r="X28" i="3"/>
  <c r="W61" i="3"/>
  <c r="X61" i="3"/>
  <c r="W35" i="3"/>
  <c r="X35" i="3"/>
  <c r="W26" i="3"/>
  <c r="X26" i="3"/>
  <c r="W71" i="3"/>
  <c r="X71" i="3"/>
  <c r="W70" i="3"/>
  <c r="X70" i="3"/>
  <c r="W43" i="3"/>
  <c r="X43" i="3"/>
  <c r="W22" i="3"/>
  <c r="X22" i="3"/>
  <c r="L11" i="6"/>
  <c r="L14" i="6"/>
  <c r="C11" i="6"/>
  <c r="C4" i="6"/>
  <c r="U4" i="6" s="1"/>
  <c r="C5" i="6"/>
  <c r="Q137" i="5"/>
  <c r="P137" i="5"/>
  <c r="O137" i="5"/>
  <c r="H137" i="5"/>
  <c r="X137" i="5" s="1"/>
  <c r="Q136" i="5"/>
  <c r="P136" i="5"/>
  <c r="O136" i="5"/>
  <c r="H136" i="5"/>
  <c r="W136" i="5" s="1"/>
  <c r="Q135" i="5"/>
  <c r="P135" i="5"/>
  <c r="O135" i="5"/>
  <c r="H135" i="5"/>
  <c r="U135" i="5" s="1"/>
  <c r="Q134" i="5"/>
  <c r="P134" i="5"/>
  <c r="O134" i="5"/>
  <c r="H134" i="5"/>
  <c r="S134" i="5" s="1"/>
  <c r="Q133" i="5"/>
  <c r="P133" i="5"/>
  <c r="O133" i="5"/>
  <c r="H133" i="5"/>
  <c r="X133" i="5" s="1"/>
  <c r="Q132" i="5"/>
  <c r="P132" i="5"/>
  <c r="O132" i="5"/>
  <c r="H132" i="5"/>
  <c r="X132" i="5" s="1"/>
  <c r="Q131" i="5"/>
  <c r="P131" i="5"/>
  <c r="O131" i="5"/>
  <c r="H131" i="5"/>
  <c r="X131" i="5" s="1"/>
  <c r="Q130" i="5"/>
  <c r="P130" i="5"/>
  <c r="O130" i="5"/>
  <c r="H130" i="5"/>
  <c r="W130" i="5" s="1"/>
  <c r="M129" i="1"/>
  <c r="Q129" i="5"/>
  <c r="P129" i="5"/>
  <c r="O129" i="5"/>
  <c r="H129" i="5"/>
  <c r="U129" i="5" s="1"/>
  <c r="Q128" i="5"/>
  <c r="P128" i="5"/>
  <c r="O128" i="5"/>
  <c r="H128" i="5"/>
  <c r="U128" i="5" s="1"/>
  <c r="Q127" i="5"/>
  <c r="P127" i="5"/>
  <c r="O127" i="5"/>
  <c r="H127" i="5"/>
  <c r="S127" i="5" s="1"/>
  <c r="Q126" i="5"/>
  <c r="P126" i="5"/>
  <c r="O126" i="5"/>
  <c r="H126" i="5"/>
  <c r="X126" i="5" s="1"/>
  <c r="Q125" i="5"/>
  <c r="P125" i="5"/>
  <c r="O125" i="5"/>
  <c r="H125" i="5"/>
  <c r="X125" i="5" s="1"/>
  <c r="Q124" i="5"/>
  <c r="P124" i="5"/>
  <c r="O124" i="5"/>
  <c r="H124" i="5"/>
  <c r="X124" i="5" s="1"/>
  <c r="Q123" i="5"/>
  <c r="P123" i="5"/>
  <c r="O123" i="5"/>
  <c r="H123" i="5"/>
  <c r="W123" i="5" s="1"/>
  <c r="Q122" i="5"/>
  <c r="P122" i="5"/>
  <c r="O122" i="5"/>
  <c r="H122" i="5"/>
  <c r="U122" i="5" s="1"/>
  <c r="Q121" i="5"/>
  <c r="P121" i="5"/>
  <c r="O121" i="5"/>
  <c r="H121" i="5"/>
  <c r="S121" i="5" s="1"/>
  <c r="M120" i="1"/>
  <c r="Q120" i="5"/>
  <c r="P120" i="5"/>
  <c r="O120" i="5"/>
  <c r="H120" i="5"/>
  <c r="X120" i="5" s="1"/>
  <c r="Q119" i="5"/>
  <c r="P119" i="5"/>
  <c r="O119" i="5"/>
  <c r="H119" i="5"/>
  <c r="X119" i="5" s="1"/>
  <c r="Q118" i="5"/>
  <c r="P118" i="5"/>
  <c r="O118" i="5"/>
  <c r="H118" i="5"/>
  <c r="X118" i="5" s="1"/>
  <c r="Q117" i="5"/>
  <c r="P117" i="5"/>
  <c r="O117" i="5"/>
  <c r="H117" i="5"/>
  <c r="X117" i="5" s="1"/>
  <c r="Q116" i="5"/>
  <c r="P116" i="5"/>
  <c r="O116" i="5"/>
  <c r="H116" i="5"/>
  <c r="W116" i="5" s="1"/>
  <c r="Q115" i="5"/>
  <c r="P115" i="5"/>
  <c r="O115" i="5"/>
  <c r="H115" i="5"/>
  <c r="U115" i="5" s="1"/>
  <c r="Q114" i="5"/>
  <c r="P114" i="5"/>
  <c r="O114" i="5"/>
  <c r="H114" i="5"/>
  <c r="S114" i="5" s="1"/>
  <c r="Q113" i="5"/>
  <c r="P113" i="5"/>
  <c r="O113" i="5"/>
  <c r="H113" i="5"/>
  <c r="X113" i="5" s="1"/>
  <c r="Q112" i="5"/>
  <c r="P112" i="5"/>
  <c r="O112" i="5"/>
  <c r="H112" i="5"/>
  <c r="X112" i="5" s="1"/>
  <c r="M111" i="1"/>
  <c r="Q111" i="5"/>
  <c r="P111" i="5"/>
  <c r="O111" i="5"/>
  <c r="H111" i="5"/>
  <c r="T111" i="5" s="1"/>
  <c r="Q110" i="5"/>
  <c r="P110" i="5"/>
  <c r="O110" i="5"/>
  <c r="H110" i="5"/>
  <c r="X110" i="5" s="1"/>
  <c r="Q109" i="5"/>
  <c r="P109" i="5"/>
  <c r="O109" i="5"/>
  <c r="H109" i="5"/>
  <c r="W109" i="5" s="1"/>
  <c r="P108" i="5"/>
  <c r="O108" i="5"/>
  <c r="H108" i="5"/>
  <c r="V108" i="5" s="1"/>
  <c r="Q107" i="5"/>
  <c r="P107" i="5"/>
  <c r="O107" i="5"/>
  <c r="H107" i="5"/>
  <c r="S107" i="5" s="1"/>
  <c r="Q106" i="5"/>
  <c r="P106" i="5"/>
  <c r="O106" i="5"/>
  <c r="H106" i="5"/>
  <c r="W106" i="5" s="1"/>
  <c r="Q105" i="5"/>
  <c r="P105" i="5"/>
  <c r="O105" i="5"/>
  <c r="H105" i="5"/>
  <c r="U105" i="5" s="1"/>
  <c r="Q104" i="5"/>
  <c r="P104" i="5"/>
  <c r="O104" i="5"/>
  <c r="H104" i="5"/>
  <c r="X104" i="5" s="1"/>
  <c r="Q103" i="5"/>
  <c r="P103" i="5"/>
  <c r="O103" i="5"/>
  <c r="H103" i="5"/>
  <c r="V103" i="5" s="1"/>
  <c r="M102" i="1"/>
  <c r="Q102" i="5"/>
  <c r="P102" i="5"/>
  <c r="O102" i="5"/>
  <c r="H102" i="5"/>
  <c r="U102" i="5" s="1"/>
  <c r="Q101" i="5"/>
  <c r="P101" i="5"/>
  <c r="O101" i="5"/>
  <c r="H101" i="5"/>
  <c r="V101" i="5" s="1"/>
  <c r="Q100" i="5"/>
  <c r="P100" i="5"/>
  <c r="O100" i="5"/>
  <c r="H100" i="5"/>
  <c r="S100" i="5" s="1"/>
  <c r="Q99" i="5"/>
  <c r="P99" i="5"/>
  <c r="O99" i="5"/>
  <c r="H99" i="5"/>
  <c r="W99" i="5" s="1"/>
  <c r="Q98" i="5"/>
  <c r="P98" i="5"/>
  <c r="O98" i="5"/>
  <c r="H98" i="5"/>
  <c r="W98" i="5" s="1"/>
  <c r="Q97" i="5"/>
  <c r="P97" i="5"/>
  <c r="O97" i="5"/>
  <c r="H97" i="5"/>
  <c r="X97" i="5" s="1"/>
  <c r="Q96" i="5"/>
  <c r="P96" i="5"/>
  <c r="O96" i="5"/>
  <c r="H96" i="5"/>
  <c r="V96" i="5" s="1"/>
  <c r="Q95" i="5"/>
  <c r="P95" i="5"/>
  <c r="O95" i="5"/>
  <c r="H95" i="5"/>
  <c r="X95" i="5" s="1"/>
  <c r="Q94" i="5"/>
  <c r="P94" i="5"/>
  <c r="O94" i="5"/>
  <c r="H94" i="5"/>
  <c r="S94" i="5" s="1"/>
  <c r="M93" i="1"/>
  <c r="Q93" i="5"/>
  <c r="P93" i="5"/>
  <c r="O93" i="5"/>
  <c r="H93" i="5"/>
  <c r="W93" i="5" s="1"/>
  <c r="Q92" i="5"/>
  <c r="P92" i="5"/>
  <c r="O92" i="5"/>
  <c r="H92" i="5"/>
  <c r="W92" i="5" s="1"/>
  <c r="Q91" i="5"/>
  <c r="P91" i="5"/>
  <c r="O91" i="5"/>
  <c r="H91" i="5"/>
  <c r="U91" i="5" s="1"/>
  <c r="Q90" i="5"/>
  <c r="P90" i="5"/>
  <c r="O90" i="5"/>
  <c r="H90" i="5"/>
  <c r="X90" i="5" s="1"/>
  <c r="Q89" i="5"/>
  <c r="P89" i="5"/>
  <c r="O89" i="5"/>
  <c r="H89" i="5"/>
  <c r="V89" i="5" s="1"/>
  <c r="Q88" i="5"/>
  <c r="P88" i="5"/>
  <c r="O88" i="5"/>
  <c r="H88" i="5"/>
  <c r="U88" i="5" s="1"/>
  <c r="Q87" i="5"/>
  <c r="P87" i="5"/>
  <c r="O87" i="5"/>
  <c r="H87" i="5"/>
  <c r="X87" i="5" s="1"/>
  <c r="Q86" i="5"/>
  <c r="P86" i="5"/>
  <c r="O86" i="5"/>
  <c r="H86" i="5"/>
  <c r="X86" i="5" s="1"/>
  <c r="Q85" i="5"/>
  <c r="P85" i="5"/>
  <c r="O85" i="5"/>
  <c r="H85" i="5"/>
  <c r="U85" i="5" s="1"/>
  <c r="M84" i="1"/>
  <c r="Q84" i="5"/>
  <c r="P84" i="5"/>
  <c r="O84" i="5"/>
  <c r="H84" i="5"/>
  <c r="X84" i="5" s="1"/>
  <c r="Q83" i="5"/>
  <c r="P83" i="5"/>
  <c r="O83" i="5"/>
  <c r="H83" i="5"/>
  <c r="X83" i="5" s="1"/>
  <c r="Q82" i="5"/>
  <c r="P82" i="5"/>
  <c r="O82" i="5"/>
  <c r="H82" i="5"/>
  <c r="V82" i="5" s="1"/>
  <c r="Q81" i="5"/>
  <c r="P81" i="5"/>
  <c r="O81" i="5"/>
  <c r="H81" i="5"/>
  <c r="X81" i="5" s="1"/>
  <c r="Q80" i="5"/>
  <c r="P80" i="5"/>
  <c r="O80" i="5"/>
  <c r="H80" i="5"/>
  <c r="X80" i="5" s="1"/>
  <c r="Q79" i="5"/>
  <c r="P79" i="5"/>
  <c r="O79" i="5"/>
  <c r="H79" i="5"/>
  <c r="X79" i="5" s="1"/>
  <c r="Q78" i="5"/>
  <c r="P78" i="5"/>
  <c r="O78" i="5"/>
  <c r="H78" i="5"/>
  <c r="U78" i="5" s="1"/>
  <c r="Q77" i="5"/>
  <c r="P77" i="5"/>
  <c r="O77" i="5"/>
  <c r="H77" i="5"/>
  <c r="X77" i="5" s="1"/>
  <c r="Q76" i="5"/>
  <c r="P76" i="5"/>
  <c r="O76" i="5"/>
  <c r="H76" i="5"/>
  <c r="V76" i="5" s="1"/>
  <c r="M75" i="1"/>
  <c r="Q75" i="5"/>
  <c r="P75" i="5"/>
  <c r="O75" i="5"/>
  <c r="H75" i="5"/>
  <c r="U75" i="5" s="1"/>
  <c r="Q74" i="5"/>
  <c r="P74" i="5"/>
  <c r="O74" i="5"/>
  <c r="H74" i="5"/>
  <c r="S74" i="5" s="1"/>
  <c r="Q73" i="5"/>
  <c r="P73" i="5"/>
  <c r="O73" i="5"/>
  <c r="H73" i="5"/>
  <c r="X73" i="5" s="1"/>
  <c r="Q72" i="5"/>
  <c r="P72" i="5"/>
  <c r="O72" i="5"/>
  <c r="H72" i="5"/>
  <c r="X72" i="5" s="1"/>
  <c r="Q71" i="5"/>
  <c r="P71" i="5"/>
  <c r="O71" i="5"/>
  <c r="H71" i="5"/>
  <c r="U71" i="5" s="1"/>
  <c r="Q70" i="5"/>
  <c r="P70" i="5"/>
  <c r="O70" i="5"/>
  <c r="H70" i="5"/>
  <c r="X70" i="5" s="1"/>
  <c r="Q69" i="5"/>
  <c r="P69" i="5"/>
  <c r="O69" i="5"/>
  <c r="H69" i="5"/>
  <c r="V69" i="5" s="1"/>
  <c r="Q68" i="5"/>
  <c r="P68" i="5"/>
  <c r="O68" i="5"/>
  <c r="H68" i="5"/>
  <c r="U68" i="5" s="1"/>
  <c r="Q67" i="5"/>
  <c r="P67" i="5"/>
  <c r="O67" i="5"/>
  <c r="H67" i="5"/>
  <c r="S67" i="5" s="1"/>
  <c r="M66" i="1"/>
  <c r="Q66" i="5"/>
  <c r="P66" i="5"/>
  <c r="O66" i="5"/>
  <c r="H66" i="5"/>
  <c r="W66" i="5" s="1"/>
  <c r="Q65" i="5"/>
  <c r="P65" i="5"/>
  <c r="O65" i="5"/>
  <c r="H65" i="5"/>
  <c r="X65" i="5" s="1"/>
  <c r="Q64" i="5"/>
  <c r="P64" i="5"/>
  <c r="O64" i="5"/>
  <c r="H64" i="5"/>
  <c r="U64" i="5" s="1"/>
  <c r="Q63" i="5"/>
  <c r="P63" i="5"/>
  <c r="O63" i="5"/>
  <c r="H63" i="5"/>
  <c r="X63" i="5" s="1"/>
  <c r="Q62" i="5"/>
  <c r="P62" i="5"/>
  <c r="O62" i="5"/>
  <c r="H62" i="5"/>
  <c r="V62" i="5" s="1"/>
  <c r="Q61" i="5"/>
  <c r="P61" i="5"/>
  <c r="O61" i="5"/>
  <c r="H61" i="5"/>
  <c r="U61" i="5" s="1"/>
  <c r="Q60" i="5"/>
  <c r="P60" i="5"/>
  <c r="O60" i="5"/>
  <c r="H60" i="5"/>
  <c r="X60" i="5" s="1"/>
  <c r="Q59" i="5"/>
  <c r="P59" i="5"/>
  <c r="O59" i="5"/>
  <c r="H59" i="5"/>
  <c r="X59" i="5" s="1"/>
  <c r="Q58" i="5"/>
  <c r="P58" i="5"/>
  <c r="O58" i="5"/>
  <c r="H58" i="5"/>
  <c r="U58" i="5" s="1"/>
  <c r="M57" i="1"/>
  <c r="Q57" i="5"/>
  <c r="P57" i="5"/>
  <c r="O57" i="5"/>
  <c r="H57" i="5"/>
  <c r="X57" i="5" s="1"/>
  <c r="Q56" i="5"/>
  <c r="P56" i="5"/>
  <c r="O56" i="5"/>
  <c r="H56" i="5"/>
  <c r="X56" i="5" s="1"/>
  <c r="Q55" i="5"/>
  <c r="P55" i="5"/>
  <c r="O55" i="5"/>
  <c r="H55" i="5"/>
  <c r="V55" i="5" s="1"/>
  <c r="Q54" i="5"/>
  <c r="P54" i="5"/>
  <c r="O54" i="5"/>
  <c r="H54" i="5"/>
  <c r="U54" i="5" s="1"/>
  <c r="Q53" i="5"/>
  <c r="P53" i="5"/>
  <c r="O53" i="5"/>
  <c r="H53" i="5"/>
  <c r="X53" i="5" s="1"/>
  <c r="Q52" i="5"/>
  <c r="P52" i="5"/>
  <c r="O52" i="5"/>
  <c r="H52" i="5"/>
  <c r="X52" i="5" s="1"/>
  <c r="Q51" i="5"/>
  <c r="P51" i="5"/>
  <c r="O51" i="5"/>
  <c r="H51" i="5"/>
  <c r="W51" i="5" s="1"/>
  <c r="Q50" i="5"/>
  <c r="P50" i="5"/>
  <c r="O50" i="5"/>
  <c r="H50" i="5"/>
  <c r="X50" i="5" s="1"/>
  <c r="Q49" i="5"/>
  <c r="P49" i="5"/>
  <c r="O49" i="5"/>
  <c r="H49" i="5"/>
  <c r="V49" i="5" s="1"/>
  <c r="M48" i="1"/>
  <c r="Q48" i="5"/>
  <c r="P48" i="5"/>
  <c r="O48" i="5"/>
  <c r="H48" i="5"/>
  <c r="Q47" i="5"/>
  <c r="P47" i="5"/>
  <c r="O47" i="5"/>
  <c r="H47" i="5"/>
  <c r="U47" i="5" s="1"/>
  <c r="Q46" i="5"/>
  <c r="P46" i="5"/>
  <c r="O46" i="5"/>
  <c r="H46" i="5"/>
  <c r="X46" i="5" s="1"/>
  <c r="Q45" i="5"/>
  <c r="P45" i="5"/>
  <c r="O45" i="5"/>
  <c r="H45" i="5"/>
  <c r="X45" i="5" s="1"/>
  <c r="Q44" i="5"/>
  <c r="P44" i="5"/>
  <c r="O44" i="5"/>
  <c r="H44" i="5"/>
  <c r="U44" i="5" s="1"/>
  <c r="Q43" i="5"/>
  <c r="P43" i="5"/>
  <c r="O43" i="5"/>
  <c r="H43" i="5"/>
  <c r="X43" i="5" s="1"/>
  <c r="Q42" i="5"/>
  <c r="P42" i="5"/>
  <c r="O42" i="5"/>
  <c r="H42" i="5"/>
  <c r="V42" i="5" s="1"/>
  <c r="Q41" i="5"/>
  <c r="P41" i="5"/>
  <c r="O41" i="5"/>
  <c r="H41" i="5"/>
  <c r="U41" i="5" s="1"/>
  <c r="Q40" i="5"/>
  <c r="P40" i="5"/>
  <c r="O40" i="5"/>
  <c r="H40" i="5"/>
  <c r="X40" i="5" s="1"/>
  <c r="M39" i="1"/>
  <c r="Q39" i="5"/>
  <c r="P39" i="5"/>
  <c r="O39" i="5"/>
  <c r="H39" i="5"/>
  <c r="W39" i="5" s="1"/>
  <c r="Q38" i="5"/>
  <c r="P38" i="5"/>
  <c r="O38" i="5"/>
  <c r="H38" i="5"/>
  <c r="X38" i="5" s="1"/>
  <c r="Q37" i="5"/>
  <c r="P37" i="5"/>
  <c r="O37" i="5"/>
  <c r="H37" i="5"/>
  <c r="U37" i="5" s="1"/>
  <c r="Q36" i="5"/>
  <c r="P36" i="5"/>
  <c r="O36" i="5"/>
  <c r="H36" i="5"/>
  <c r="X36" i="5" s="1"/>
  <c r="Q35" i="5"/>
  <c r="P35" i="5"/>
  <c r="O35" i="5"/>
  <c r="H35" i="5"/>
  <c r="V35" i="5" s="1"/>
  <c r="Q34" i="5"/>
  <c r="P34" i="5"/>
  <c r="O34" i="5"/>
  <c r="H34" i="5"/>
  <c r="U34" i="5" s="1"/>
  <c r="Q33" i="5"/>
  <c r="P33" i="5"/>
  <c r="O33" i="5"/>
  <c r="H33" i="5"/>
  <c r="X33" i="5" s="1"/>
  <c r="Q32" i="5"/>
  <c r="P32" i="5"/>
  <c r="O32" i="5"/>
  <c r="H32" i="5"/>
  <c r="X32" i="5" s="1"/>
  <c r="Q31" i="5"/>
  <c r="P31" i="5"/>
  <c r="O31" i="5"/>
  <c r="H31" i="5"/>
  <c r="U31" i="5" s="1"/>
  <c r="M30" i="1"/>
  <c r="Q30" i="5"/>
  <c r="P30" i="5"/>
  <c r="O30" i="5"/>
  <c r="H30" i="5"/>
  <c r="X30" i="5" s="1"/>
  <c r="Q29" i="5"/>
  <c r="P29" i="5"/>
  <c r="O29" i="5"/>
  <c r="H29" i="5"/>
  <c r="X29" i="5" s="1"/>
  <c r="Q28" i="5"/>
  <c r="P28" i="5"/>
  <c r="O28" i="5"/>
  <c r="H28" i="5"/>
  <c r="V28" i="5" s="1"/>
  <c r="Q27" i="5"/>
  <c r="P27" i="5"/>
  <c r="O27" i="5"/>
  <c r="H27" i="5"/>
  <c r="T27" i="5" s="1"/>
  <c r="Q26" i="5"/>
  <c r="P26" i="5"/>
  <c r="O26" i="5"/>
  <c r="H26" i="5"/>
  <c r="X26" i="5" s="1"/>
  <c r="Q25" i="5"/>
  <c r="P25" i="5"/>
  <c r="O25" i="5"/>
  <c r="H25" i="5"/>
  <c r="X25" i="5" s="1"/>
  <c r="Q24" i="5"/>
  <c r="P24" i="5"/>
  <c r="O24" i="5"/>
  <c r="H24" i="5"/>
  <c r="T24" i="5" s="1"/>
  <c r="Q23" i="5"/>
  <c r="P23" i="5"/>
  <c r="O23" i="5"/>
  <c r="H23" i="5"/>
  <c r="X23" i="5" s="1"/>
  <c r="Q22" i="5"/>
  <c r="P22" i="5"/>
  <c r="O22" i="5"/>
  <c r="H22" i="5"/>
  <c r="V22" i="5" s="1"/>
  <c r="M21" i="1"/>
  <c r="Q21" i="5"/>
  <c r="P21" i="5"/>
  <c r="O21" i="5"/>
  <c r="H21" i="5"/>
  <c r="Q20" i="5"/>
  <c r="P20" i="5"/>
  <c r="O20" i="5"/>
  <c r="H20" i="5"/>
  <c r="T20" i="5" s="1"/>
  <c r="Q19" i="5"/>
  <c r="P19" i="5"/>
  <c r="O19" i="5"/>
  <c r="H19" i="5"/>
  <c r="X19" i="5" s="1"/>
  <c r="Q18" i="5"/>
  <c r="P18" i="5"/>
  <c r="O18" i="5"/>
  <c r="H18" i="5"/>
  <c r="X18" i="5" s="1"/>
  <c r="Q17" i="5"/>
  <c r="P17" i="5"/>
  <c r="O17" i="5"/>
  <c r="H17" i="5"/>
  <c r="T17" i="5" s="1"/>
  <c r="Q16" i="5"/>
  <c r="P16" i="5"/>
  <c r="O16" i="5"/>
  <c r="H16" i="5"/>
  <c r="X16" i="5" s="1"/>
  <c r="Q15" i="5"/>
  <c r="P15" i="5"/>
  <c r="O15" i="5"/>
  <c r="H15" i="5"/>
  <c r="V15" i="5" s="1"/>
  <c r="Q14" i="5"/>
  <c r="P14" i="5"/>
  <c r="O14" i="5"/>
  <c r="H14" i="5"/>
  <c r="Q13" i="5"/>
  <c r="P13" i="5"/>
  <c r="O13" i="5"/>
  <c r="H13" i="5"/>
  <c r="X13" i="5" s="1"/>
  <c r="M12" i="1"/>
  <c r="Q12" i="5"/>
  <c r="P12" i="5"/>
  <c r="O12" i="5"/>
  <c r="H12" i="5"/>
  <c r="V12" i="5" s="1"/>
  <c r="Q11" i="5"/>
  <c r="P11" i="5"/>
  <c r="O11" i="5"/>
  <c r="H11" i="5"/>
  <c r="X11" i="5" s="1"/>
  <c r="Q10" i="5"/>
  <c r="P10" i="5"/>
  <c r="O10" i="5"/>
  <c r="H10" i="5"/>
  <c r="T10" i="5" s="1"/>
  <c r="Q9" i="5"/>
  <c r="P9" i="5"/>
  <c r="O9" i="5"/>
  <c r="H9" i="5"/>
  <c r="X9" i="5" s="1"/>
  <c r="Q8" i="5"/>
  <c r="P8" i="5"/>
  <c r="O8" i="5"/>
  <c r="H8" i="5"/>
  <c r="V8" i="5" s="1"/>
  <c r="Q7" i="5"/>
  <c r="P7" i="5"/>
  <c r="O7" i="5"/>
  <c r="H7" i="5"/>
  <c r="T7" i="5" s="1"/>
  <c r="Q6" i="5"/>
  <c r="P6" i="5"/>
  <c r="O6" i="5"/>
  <c r="H6" i="5"/>
  <c r="X6" i="5" s="1"/>
  <c r="Q5" i="5"/>
  <c r="P5" i="5"/>
  <c r="O5" i="5"/>
  <c r="H5" i="5"/>
  <c r="X5" i="5" s="1"/>
  <c r="Q4" i="5"/>
  <c r="P4" i="5"/>
  <c r="O4" i="5"/>
  <c r="H4" i="5"/>
  <c r="M3" i="1"/>
  <c r="N3" i="1" s="1"/>
  <c r="Q3" i="5"/>
  <c r="P3" i="5"/>
  <c r="O3" i="5"/>
  <c r="H3" i="5"/>
  <c r="X3" i="5" s="1"/>
  <c r="Q138" i="4"/>
  <c r="P138" i="4"/>
  <c r="O138" i="4"/>
  <c r="H138" i="4"/>
  <c r="W138" i="4" s="1"/>
  <c r="Q137" i="4"/>
  <c r="P137" i="4"/>
  <c r="O137" i="4"/>
  <c r="H137" i="4"/>
  <c r="X137" i="4" s="1"/>
  <c r="Q136" i="4"/>
  <c r="P136" i="4"/>
  <c r="O136" i="4"/>
  <c r="H136" i="4"/>
  <c r="V136" i="4" s="1"/>
  <c r="Q135" i="4"/>
  <c r="P135" i="4"/>
  <c r="O135" i="4"/>
  <c r="H135" i="4"/>
  <c r="T135" i="4" s="1"/>
  <c r="Q134" i="4"/>
  <c r="P134" i="4"/>
  <c r="O134" i="4"/>
  <c r="H134" i="4"/>
  <c r="V134" i="4" s="1"/>
  <c r="Q133" i="4"/>
  <c r="P133" i="4"/>
  <c r="O133" i="4"/>
  <c r="X133" i="4"/>
  <c r="Q132" i="4"/>
  <c r="P132" i="4"/>
  <c r="O132" i="4"/>
  <c r="W132" i="4"/>
  <c r="Q131" i="4"/>
  <c r="P131" i="4"/>
  <c r="O131" i="4"/>
  <c r="X131" i="4"/>
  <c r="L129" i="1"/>
  <c r="Q130" i="4"/>
  <c r="P130" i="4"/>
  <c r="O130" i="4"/>
  <c r="V130" i="4"/>
  <c r="Q129" i="4"/>
  <c r="P129" i="4"/>
  <c r="O129" i="4"/>
  <c r="H129" i="4"/>
  <c r="U129" i="4" s="1"/>
  <c r="Q128" i="4"/>
  <c r="P128" i="4"/>
  <c r="O128" i="4"/>
  <c r="H128" i="4"/>
  <c r="W128" i="4" s="1"/>
  <c r="Q127" i="4"/>
  <c r="P127" i="4"/>
  <c r="O127" i="4"/>
  <c r="H127" i="4"/>
  <c r="X127" i="4" s="1"/>
  <c r="Q126" i="4"/>
  <c r="P126" i="4"/>
  <c r="O126" i="4"/>
  <c r="H126" i="4"/>
  <c r="X126" i="4" s="1"/>
  <c r="Q125" i="4"/>
  <c r="P125" i="4"/>
  <c r="O125" i="4"/>
  <c r="H125" i="4"/>
  <c r="V125" i="4" s="1"/>
  <c r="Q124" i="4"/>
  <c r="P124" i="4"/>
  <c r="O124" i="4"/>
  <c r="H124" i="4"/>
  <c r="T124" i="4" s="1"/>
  <c r="Q123" i="4"/>
  <c r="P123" i="4"/>
  <c r="O123" i="4"/>
  <c r="H123" i="4"/>
  <c r="U123" i="4" s="1"/>
  <c r="Q122" i="4"/>
  <c r="P122" i="4"/>
  <c r="O122" i="4"/>
  <c r="H122" i="4"/>
  <c r="W122" i="4" s="1"/>
  <c r="L120" i="1"/>
  <c r="Q121" i="4"/>
  <c r="P121" i="4"/>
  <c r="O121" i="4"/>
  <c r="H121" i="4"/>
  <c r="U121" i="4" s="1"/>
  <c r="Q120" i="4"/>
  <c r="P120" i="4"/>
  <c r="O120" i="4"/>
  <c r="H120" i="4"/>
  <c r="X120" i="4" s="1"/>
  <c r="Q119" i="4"/>
  <c r="P119" i="4"/>
  <c r="O119" i="4"/>
  <c r="H119" i="4"/>
  <c r="W119" i="4" s="1"/>
  <c r="Q118" i="4"/>
  <c r="P118" i="4"/>
  <c r="O118" i="4"/>
  <c r="H118" i="4"/>
  <c r="X118" i="4" s="1"/>
  <c r="Q117" i="4"/>
  <c r="P117" i="4"/>
  <c r="O117" i="4"/>
  <c r="H117" i="4"/>
  <c r="V117" i="4" s="1"/>
  <c r="Q116" i="4"/>
  <c r="P116" i="4"/>
  <c r="O116" i="4"/>
  <c r="H116" i="4"/>
  <c r="T116" i="4" s="1"/>
  <c r="Q115" i="4"/>
  <c r="P115" i="4"/>
  <c r="O115" i="4"/>
  <c r="H115" i="4"/>
  <c r="U115" i="4" s="1"/>
  <c r="Q114" i="4"/>
  <c r="P114" i="4"/>
  <c r="O114" i="4"/>
  <c r="H114" i="4"/>
  <c r="X114" i="4" s="1"/>
  <c r="Q113" i="4"/>
  <c r="P113" i="4"/>
  <c r="O113" i="4"/>
  <c r="H113" i="4"/>
  <c r="W113" i="4" s="1"/>
  <c r="L111" i="1"/>
  <c r="Q112" i="4"/>
  <c r="P112" i="4"/>
  <c r="O112" i="4"/>
  <c r="H112" i="4"/>
  <c r="X112" i="4" s="1"/>
  <c r="Q111" i="4"/>
  <c r="P111" i="4"/>
  <c r="O111" i="4"/>
  <c r="H111" i="4"/>
  <c r="W111" i="4" s="1"/>
  <c r="Q110" i="4"/>
  <c r="P110" i="4"/>
  <c r="O110" i="4"/>
  <c r="H110" i="4"/>
  <c r="U110" i="4" s="1"/>
  <c r="Q109" i="4"/>
  <c r="P109" i="4"/>
  <c r="O109" i="4"/>
  <c r="H109" i="4"/>
  <c r="W109" i="4" s="1"/>
  <c r="Q108" i="4"/>
  <c r="P108" i="4"/>
  <c r="O108" i="4"/>
  <c r="H108" i="4"/>
  <c r="X108" i="4" s="1"/>
  <c r="Q107" i="4"/>
  <c r="P107" i="4"/>
  <c r="O107" i="4"/>
  <c r="H107" i="4"/>
  <c r="X107" i="4" s="1"/>
  <c r="Q106" i="4"/>
  <c r="P106" i="4"/>
  <c r="O106" i="4"/>
  <c r="H106" i="4"/>
  <c r="V106" i="4" s="1"/>
  <c r="Q105" i="4"/>
  <c r="P105" i="4"/>
  <c r="O105" i="4"/>
  <c r="H105" i="4"/>
  <c r="W105" i="4" s="1"/>
  <c r="Q104" i="4"/>
  <c r="P104" i="4"/>
  <c r="O104" i="4"/>
  <c r="H104" i="4"/>
  <c r="U104" i="4" s="1"/>
  <c r="L102" i="1"/>
  <c r="Q103" i="4"/>
  <c r="P103" i="4"/>
  <c r="O103" i="4"/>
  <c r="H103" i="4"/>
  <c r="Q102" i="4"/>
  <c r="P102" i="4"/>
  <c r="O102" i="4"/>
  <c r="H102" i="4"/>
  <c r="V102" i="4" s="1"/>
  <c r="Q101" i="4"/>
  <c r="P101" i="4"/>
  <c r="O101" i="4"/>
  <c r="H101" i="4"/>
  <c r="X101" i="4" s="1"/>
  <c r="Q100" i="4"/>
  <c r="P100" i="4"/>
  <c r="O100" i="4"/>
  <c r="H100" i="4"/>
  <c r="W100" i="4" s="1"/>
  <c r="Q99" i="4"/>
  <c r="P99" i="4"/>
  <c r="O99" i="4"/>
  <c r="H99" i="4"/>
  <c r="X99" i="4" s="1"/>
  <c r="Q98" i="4"/>
  <c r="P98" i="4"/>
  <c r="O98" i="4"/>
  <c r="H98" i="4"/>
  <c r="V98" i="4" s="1"/>
  <c r="Q97" i="4"/>
  <c r="P97" i="4"/>
  <c r="O97" i="4"/>
  <c r="H97" i="4"/>
  <c r="T97" i="4" s="1"/>
  <c r="Q96" i="4"/>
  <c r="P96" i="4"/>
  <c r="O96" i="4"/>
  <c r="H96" i="4"/>
  <c r="T96" i="4" s="1"/>
  <c r="Q95" i="4"/>
  <c r="P95" i="4"/>
  <c r="O95" i="4"/>
  <c r="H95" i="4"/>
  <c r="X95" i="4" s="1"/>
  <c r="L93" i="1"/>
  <c r="Q94" i="4"/>
  <c r="P94" i="4"/>
  <c r="O94" i="4"/>
  <c r="H94" i="4"/>
  <c r="W94" i="4" s="1"/>
  <c r="Q93" i="4"/>
  <c r="P93" i="4"/>
  <c r="O93" i="4"/>
  <c r="H93" i="4"/>
  <c r="V93" i="4" s="1"/>
  <c r="Q92" i="4"/>
  <c r="P92" i="4"/>
  <c r="O92" i="4"/>
  <c r="H92" i="4"/>
  <c r="W92" i="4" s="1"/>
  <c r="Q91" i="4"/>
  <c r="P91" i="4"/>
  <c r="O91" i="4"/>
  <c r="H91" i="4"/>
  <c r="U91" i="4" s="1"/>
  <c r="Q90" i="4"/>
  <c r="P90" i="4"/>
  <c r="O90" i="4"/>
  <c r="H90" i="4"/>
  <c r="V90" i="4" s="1"/>
  <c r="Q89" i="4"/>
  <c r="P89" i="4"/>
  <c r="O89" i="4"/>
  <c r="H89" i="4"/>
  <c r="X89" i="4" s="1"/>
  <c r="Q88" i="4"/>
  <c r="P88" i="4"/>
  <c r="O88" i="4"/>
  <c r="H88" i="4"/>
  <c r="X88" i="4" s="1"/>
  <c r="Q87" i="4"/>
  <c r="P87" i="4"/>
  <c r="O87" i="4"/>
  <c r="H87" i="4"/>
  <c r="V87" i="4" s="1"/>
  <c r="Q86" i="4"/>
  <c r="P86" i="4"/>
  <c r="O86" i="4"/>
  <c r="H86" i="4"/>
  <c r="W86" i="4" s="1"/>
  <c r="L84" i="1"/>
  <c r="Q85" i="4"/>
  <c r="P85" i="4"/>
  <c r="O85" i="4"/>
  <c r="H85" i="4"/>
  <c r="Q84" i="4"/>
  <c r="P84" i="4"/>
  <c r="O84" i="4"/>
  <c r="H84" i="4"/>
  <c r="T84" i="4" s="1"/>
  <c r="Q83" i="4"/>
  <c r="P83" i="4"/>
  <c r="O83" i="4"/>
  <c r="H83" i="4"/>
  <c r="U83" i="4" s="1"/>
  <c r="Q82" i="4"/>
  <c r="P82" i="4"/>
  <c r="O82" i="4"/>
  <c r="H82" i="4"/>
  <c r="X82" i="4" s="1"/>
  <c r="Q81" i="4"/>
  <c r="P81" i="4"/>
  <c r="O81" i="4"/>
  <c r="H81" i="4"/>
  <c r="W81" i="4" s="1"/>
  <c r="Q80" i="4"/>
  <c r="P80" i="4"/>
  <c r="O80" i="4"/>
  <c r="H80" i="4"/>
  <c r="X80" i="4" s="1"/>
  <c r="Q79" i="4"/>
  <c r="P79" i="4"/>
  <c r="O79" i="4"/>
  <c r="H79" i="4"/>
  <c r="V79" i="4" s="1"/>
  <c r="Q78" i="4"/>
  <c r="P78" i="4"/>
  <c r="O78" i="4"/>
  <c r="H78" i="4"/>
  <c r="T78" i="4" s="1"/>
  <c r="Q77" i="4"/>
  <c r="P77" i="4"/>
  <c r="O77" i="4"/>
  <c r="H77" i="4"/>
  <c r="U77" i="4" s="1"/>
  <c r="L75" i="1"/>
  <c r="Q76" i="4"/>
  <c r="P76" i="4"/>
  <c r="O76" i="4"/>
  <c r="H76" i="4"/>
  <c r="X76" i="4" s="1"/>
  <c r="Q75" i="4"/>
  <c r="P75" i="4"/>
  <c r="O75" i="4"/>
  <c r="H75" i="4"/>
  <c r="X75" i="4" s="1"/>
  <c r="Q74" i="4"/>
  <c r="P74" i="4"/>
  <c r="O74" i="4"/>
  <c r="H74" i="4"/>
  <c r="V74" i="4" s="1"/>
  <c r="Q73" i="4"/>
  <c r="P73" i="4"/>
  <c r="O73" i="4"/>
  <c r="H73" i="4"/>
  <c r="W73" i="4" s="1"/>
  <c r="Q72" i="4"/>
  <c r="P72" i="4"/>
  <c r="O72" i="4"/>
  <c r="H72" i="4"/>
  <c r="U72" i="4" s="1"/>
  <c r="Q71" i="4"/>
  <c r="P71" i="4"/>
  <c r="O71" i="4"/>
  <c r="H71" i="4"/>
  <c r="S71" i="4" s="1"/>
  <c r="Q70" i="4"/>
  <c r="P70" i="4"/>
  <c r="O70" i="4"/>
  <c r="H70" i="4"/>
  <c r="X70" i="4" s="1"/>
  <c r="Q69" i="4"/>
  <c r="P69" i="4"/>
  <c r="O69" i="4"/>
  <c r="H69" i="4"/>
  <c r="X69" i="4" s="1"/>
  <c r="Q68" i="4"/>
  <c r="P68" i="4"/>
  <c r="O68" i="4"/>
  <c r="H68" i="4"/>
  <c r="V68" i="4" s="1"/>
  <c r="L66" i="1"/>
  <c r="Q67" i="4"/>
  <c r="P67" i="4"/>
  <c r="O67" i="4"/>
  <c r="H67" i="4"/>
  <c r="W67" i="4" s="1"/>
  <c r="Q66" i="4"/>
  <c r="P66" i="4"/>
  <c r="O66" i="4"/>
  <c r="H66" i="4"/>
  <c r="V66" i="4" s="1"/>
  <c r="Q65" i="4"/>
  <c r="P65" i="4"/>
  <c r="O65" i="4"/>
  <c r="H65" i="4"/>
  <c r="T65" i="4" s="1"/>
  <c r="Q64" i="4"/>
  <c r="P64" i="4"/>
  <c r="O64" i="4"/>
  <c r="H64" i="4"/>
  <c r="W64" i="4" s="1"/>
  <c r="Q63" i="4"/>
  <c r="P63" i="4"/>
  <c r="O63" i="4"/>
  <c r="H63" i="4"/>
  <c r="X63" i="4" s="1"/>
  <c r="Q62" i="4"/>
  <c r="P62" i="4"/>
  <c r="O62" i="4"/>
  <c r="H62" i="4"/>
  <c r="W62" i="4" s="1"/>
  <c r="Q61" i="4"/>
  <c r="P61" i="4"/>
  <c r="O61" i="4"/>
  <c r="H61" i="4"/>
  <c r="X61" i="4" s="1"/>
  <c r="Q60" i="4"/>
  <c r="P60" i="4"/>
  <c r="O60" i="4"/>
  <c r="H60" i="4"/>
  <c r="V60" i="4" s="1"/>
  <c r="Q59" i="4"/>
  <c r="P59" i="4"/>
  <c r="O59" i="4"/>
  <c r="H59" i="4"/>
  <c r="T59" i="4" s="1"/>
  <c r="L57" i="1"/>
  <c r="Q58" i="4"/>
  <c r="P58" i="4"/>
  <c r="O58" i="4"/>
  <c r="H58" i="4"/>
  <c r="V58" i="4" s="1"/>
  <c r="Q57" i="4"/>
  <c r="P57" i="4"/>
  <c r="O57" i="4"/>
  <c r="H57" i="4"/>
  <c r="W57" i="4" s="1"/>
  <c r="Q56" i="4"/>
  <c r="P56" i="4"/>
  <c r="O56" i="4"/>
  <c r="H56" i="4"/>
  <c r="X56" i="4" s="1"/>
  <c r="Q55" i="4"/>
  <c r="P55" i="4"/>
  <c r="O55" i="4"/>
  <c r="H55" i="4"/>
  <c r="V55" i="4" s="1"/>
  <c r="Q54" i="4"/>
  <c r="P54" i="4"/>
  <c r="O54" i="4"/>
  <c r="H54" i="4"/>
  <c r="W54" i="4" s="1"/>
  <c r="Q53" i="4"/>
  <c r="P53" i="4"/>
  <c r="O53" i="4"/>
  <c r="H53" i="4"/>
  <c r="U53" i="4" s="1"/>
  <c r="Q52" i="4"/>
  <c r="P52" i="4"/>
  <c r="O52" i="4"/>
  <c r="H52" i="4"/>
  <c r="S52" i="4" s="1"/>
  <c r="Q51" i="4"/>
  <c r="P51" i="4"/>
  <c r="O51" i="4"/>
  <c r="H51" i="4"/>
  <c r="W51" i="4" s="1"/>
  <c r="Q50" i="4"/>
  <c r="P50" i="4"/>
  <c r="O50" i="4"/>
  <c r="H50" i="4"/>
  <c r="X50" i="4" s="1"/>
  <c r="X49" i="4"/>
  <c r="W49" i="4"/>
  <c r="L48" i="1"/>
  <c r="Q49" i="4"/>
  <c r="U49" i="4" s="1"/>
  <c r="P49" i="4"/>
  <c r="T49" i="4" s="1"/>
  <c r="O49" i="4"/>
  <c r="V49" i="4" s="1"/>
  <c r="Q48" i="4"/>
  <c r="P48" i="4"/>
  <c r="O48" i="4"/>
  <c r="H48" i="4"/>
  <c r="W48" i="4" s="1"/>
  <c r="Q47" i="4"/>
  <c r="P47" i="4"/>
  <c r="O47" i="4"/>
  <c r="H47" i="4"/>
  <c r="U47" i="4" s="1"/>
  <c r="Q46" i="4"/>
  <c r="P46" i="4"/>
  <c r="O46" i="4"/>
  <c r="H46" i="4"/>
  <c r="S46" i="4" s="1"/>
  <c r="Q45" i="4"/>
  <c r="P45" i="4"/>
  <c r="O45" i="4"/>
  <c r="H45" i="4"/>
  <c r="W45" i="4" s="1"/>
  <c r="Q44" i="4"/>
  <c r="P44" i="4"/>
  <c r="O44" i="4"/>
  <c r="H44" i="4"/>
  <c r="V44" i="4" s="1"/>
  <c r="Q43" i="4"/>
  <c r="P43" i="4"/>
  <c r="O43" i="4"/>
  <c r="H43" i="4"/>
  <c r="V43" i="4" s="1"/>
  <c r="Q42" i="4"/>
  <c r="P42" i="4"/>
  <c r="O42" i="4"/>
  <c r="H42" i="4"/>
  <c r="W42" i="4" s="1"/>
  <c r="Q41" i="4"/>
  <c r="P41" i="4"/>
  <c r="O41" i="4"/>
  <c r="H41" i="4"/>
  <c r="L39" i="1"/>
  <c r="Q40" i="4"/>
  <c r="P40" i="4"/>
  <c r="O40" i="4"/>
  <c r="H40" i="4"/>
  <c r="Q39" i="4"/>
  <c r="P39" i="4"/>
  <c r="O39" i="4"/>
  <c r="H39" i="4"/>
  <c r="V39" i="4" s="1"/>
  <c r="Q38" i="4"/>
  <c r="P38" i="4"/>
  <c r="O38" i="4"/>
  <c r="H38" i="4"/>
  <c r="X38" i="4" s="1"/>
  <c r="Q37" i="4"/>
  <c r="P37" i="4"/>
  <c r="O37" i="4"/>
  <c r="H37" i="4"/>
  <c r="W37" i="4" s="1"/>
  <c r="Q36" i="4"/>
  <c r="P36" i="4"/>
  <c r="O36" i="4"/>
  <c r="H36" i="4"/>
  <c r="X36" i="4" s="1"/>
  <c r="Q35" i="4"/>
  <c r="P35" i="4"/>
  <c r="O35" i="4"/>
  <c r="H35" i="4"/>
  <c r="V35" i="4" s="1"/>
  <c r="Q34" i="4"/>
  <c r="P34" i="4"/>
  <c r="O34" i="4"/>
  <c r="H34" i="4"/>
  <c r="T34" i="4" s="1"/>
  <c r="Q33" i="4"/>
  <c r="P33" i="4"/>
  <c r="O33" i="4"/>
  <c r="H33" i="4"/>
  <c r="V33" i="4" s="1"/>
  <c r="V32" i="4"/>
  <c r="U32" i="4"/>
  <c r="T32" i="4"/>
  <c r="S32" i="4"/>
  <c r="Q32" i="4"/>
  <c r="X32" i="4" s="1"/>
  <c r="P32" i="4"/>
  <c r="W32" i="4" s="1"/>
  <c r="O32" i="4"/>
  <c r="U31" i="4"/>
  <c r="T31" i="4"/>
  <c r="S31" i="4"/>
  <c r="L30" i="1"/>
  <c r="Q31" i="4"/>
  <c r="X31" i="4" s="1"/>
  <c r="P31" i="4"/>
  <c r="W31" i="4" s="1"/>
  <c r="O31" i="4"/>
  <c r="V31" i="4" s="1"/>
  <c r="Q30" i="4"/>
  <c r="P30" i="4"/>
  <c r="O30" i="4"/>
  <c r="H30" i="4"/>
  <c r="W30" i="4" s="1"/>
  <c r="Q29" i="4"/>
  <c r="P29" i="4"/>
  <c r="O29" i="4"/>
  <c r="H29" i="4"/>
  <c r="U29" i="4" s="1"/>
  <c r="Q28" i="4"/>
  <c r="P28" i="4"/>
  <c r="O28" i="4"/>
  <c r="H28" i="4"/>
  <c r="S28" i="4" s="1"/>
  <c r="Q27" i="4"/>
  <c r="P27" i="4"/>
  <c r="O27" i="4"/>
  <c r="H27" i="4"/>
  <c r="X27" i="4" s="1"/>
  <c r="Q26" i="4"/>
  <c r="P26" i="4"/>
  <c r="O26" i="4"/>
  <c r="H26" i="4"/>
  <c r="X26" i="4" s="1"/>
  <c r="Q25" i="4"/>
  <c r="P25" i="4"/>
  <c r="O25" i="4"/>
  <c r="H25" i="4"/>
  <c r="V25" i="4" s="1"/>
  <c r="X24" i="4"/>
  <c r="Q24" i="4"/>
  <c r="U24" i="4" s="1"/>
  <c r="P24" i="4"/>
  <c r="W24" i="4" s="1"/>
  <c r="O24" i="4"/>
  <c r="V24" i="4" s="1"/>
  <c r="V23" i="4"/>
  <c r="Q23" i="4"/>
  <c r="P23" i="4"/>
  <c r="O23" i="4"/>
  <c r="L21" i="1"/>
  <c r="Q22" i="4"/>
  <c r="X22" i="4" s="1"/>
  <c r="P22" i="4"/>
  <c r="W22" i="4" s="1"/>
  <c r="O22" i="4"/>
  <c r="V22" i="4" s="1"/>
  <c r="Q21" i="4"/>
  <c r="P21" i="4"/>
  <c r="O21" i="4"/>
  <c r="H21" i="4"/>
  <c r="Q20" i="4"/>
  <c r="P20" i="4"/>
  <c r="O20" i="4"/>
  <c r="H20" i="4"/>
  <c r="V20" i="4" s="1"/>
  <c r="Q19" i="4"/>
  <c r="P19" i="4"/>
  <c r="O19" i="4"/>
  <c r="H19" i="4"/>
  <c r="W19" i="4" s="1"/>
  <c r="Q18" i="4"/>
  <c r="P18" i="4"/>
  <c r="O18" i="4"/>
  <c r="H18" i="4"/>
  <c r="U18" i="4" s="1"/>
  <c r="Q17" i="4"/>
  <c r="P17" i="4"/>
  <c r="O17" i="4"/>
  <c r="H17" i="4"/>
  <c r="S17" i="4" s="1"/>
  <c r="V16" i="4"/>
  <c r="X15" i="4"/>
  <c r="V14" i="4"/>
  <c r="U12" i="4"/>
  <c r="T12" i="4"/>
  <c r="S12" i="4"/>
  <c r="X12" i="4"/>
  <c r="W12" i="4"/>
  <c r="V12" i="4"/>
  <c r="Q11" i="4"/>
  <c r="P11" i="4"/>
  <c r="O11" i="4"/>
  <c r="H11" i="4"/>
  <c r="Q3" i="4"/>
  <c r="U3" i="4" s="1"/>
  <c r="P3" i="4"/>
  <c r="T3" i="4" s="1"/>
  <c r="O3" i="4"/>
  <c r="S3" i="4" s="1"/>
  <c r="Q2" i="6"/>
  <c r="M2" i="6"/>
  <c r="H2" i="6"/>
  <c r="D2" i="6"/>
  <c r="F3" i="1"/>
  <c r="F12" i="1"/>
  <c r="B120" i="1"/>
  <c r="B111" i="1"/>
  <c r="B102" i="1"/>
  <c r="B93" i="1"/>
  <c r="B84" i="1"/>
  <c r="B75" i="1"/>
  <c r="B57" i="1"/>
  <c r="B48" i="1"/>
  <c r="B39" i="1"/>
  <c r="B30" i="1"/>
  <c r="B12" i="1"/>
  <c r="R142" i="2"/>
  <c r="Q142" i="2"/>
  <c r="P142" i="2"/>
  <c r="I142" i="2"/>
  <c r="F129" i="1"/>
  <c r="R133" i="2"/>
  <c r="Q133" i="2"/>
  <c r="P133" i="2"/>
  <c r="I133" i="2"/>
  <c r="R132" i="2"/>
  <c r="Q132" i="2"/>
  <c r="P132" i="2"/>
  <c r="I132" i="2"/>
  <c r="R131" i="2"/>
  <c r="Q131" i="2"/>
  <c r="P131" i="2"/>
  <c r="I131" i="2"/>
  <c r="R130" i="2"/>
  <c r="Q130" i="2"/>
  <c r="P130" i="2"/>
  <c r="I130" i="2"/>
  <c r="R129" i="2"/>
  <c r="Q129" i="2"/>
  <c r="P129" i="2"/>
  <c r="I129" i="2"/>
  <c r="R128" i="2"/>
  <c r="Q128" i="2"/>
  <c r="P128" i="2"/>
  <c r="I128" i="2"/>
  <c r="R127" i="2"/>
  <c r="Q127" i="2"/>
  <c r="P127" i="2"/>
  <c r="I127" i="2"/>
  <c r="R126" i="2"/>
  <c r="Q126" i="2"/>
  <c r="P126" i="2"/>
  <c r="I126" i="2"/>
  <c r="R125" i="2"/>
  <c r="Q125" i="2"/>
  <c r="P125" i="2"/>
  <c r="I125" i="2"/>
  <c r="F120" i="1"/>
  <c r="R124" i="2"/>
  <c r="Q124" i="2"/>
  <c r="P124" i="2"/>
  <c r="I124" i="2"/>
  <c r="R123" i="2"/>
  <c r="Q123" i="2"/>
  <c r="P123" i="2"/>
  <c r="I123" i="2"/>
  <c r="R122" i="2"/>
  <c r="Q122" i="2"/>
  <c r="P122" i="2"/>
  <c r="I122" i="2"/>
  <c r="R121" i="2"/>
  <c r="Q121" i="2"/>
  <c r="P121" i="2"/>
  <c r="I121" i="2"/>
  <c r="R120" i="2"/>
  <c r="Q120" i="2"/>
  <c r="P120" i="2"/>
  <c r="I120" i="2"/>
  <c r="R119" i="2"/>
  <c r="Q119" i="2"/>
  <c r="P119" i="2"/>
  <c r="I119" i="2"/>
  <c r="R118" i="2"/>
  <c r="Q118" i="2"/>
  <c r="P118" i="2"/>
  <c r="I118" i="2"/>
  <c r="R117" i="2"/>
  <c r="Q117" i="2"/>
  <c r="P117" i="2"/>
  <c r="I117" i="2"/>
  <c r="R116" i="2"/>
  <c r="Q116" i="2"/>
  <c r="P116" i="2"/>
  <c r="I116" i="2"/>
  <c r="F111" i="1"/>
  <c r="R115" i="2"/>
  <c r="Q115" i="2"/>
  <c r="P115" i="2"/>
  <c r="Z115" i="2" s="1"/>
  <c r="R114" i="2"/>
  <c r="Q114" i="2"/>
  <c r="P114" i="2"/>
  <c r="I114" i="2"/>
  <c r="R113" i="2"/>
  <c r="Q113" i="2"/>
  <c r="P113" i="2"/>
  <c r="I113" i="2"/>
  <c r="Q112" i="2"/>
  <c r="P112" i="2"/>
  <c r="I112" i="2"/>
  <c r="R111" i="2"/>
  <c r="Q111" i="2"/>
  <c r="P111" i="2"/>
  <c r="I111" i="2"/>
  <c r="R110" i="2"/>
  <c r="Q110" i="2"/>
  <c r="P110" i="2"/>
  <c r="I110" i="2"/>
  <c r="R109" i="2"/>
  <c r="Q109" i="2"/>
  <c r="P109" i="2"/>
  <c r="I109" i="2"/>
  <c r="R108" i="2"/>
  <c r="Q108" i="2"/>
  <c r="P108" i="2"/>
  <c r="I108" i="2"/>
  <c r="R107" i="2"/>
  <c r="Q107" i="2"/>
  <c r="P107" i="2"/>
  <c r="I107" i="2"/>
  <c r="F102" i="1"/>
  <c r="R106" i="2"/>
  <c r="Q106" i="2"/>
  <c r="P106" i="2"/>
  <c r="I106" i="2"/>
  <c r="R105" i="2"/>
  <c r="Q105" i="2"/>
  <c r="P105" i="2"/>
  <c r="I105" i="2"/>
  <c r="R104" i="2"/>
  <c r="Q104" i="2"/>
  <c r="P104" i="2"/>
  <c r="I104" i="2"/>
  <c r="R103" i="2"/>
  <c r="Q103" i="2"/>
  <c r="P103" i="2"/>
  <c r="I103" i="2"/>
  <c r="R102" i="2"/>
  <c r="Q102" i="2"/>
  <c r="P102" i="2"/>
  <c r="I102" i="2"/>
  <c r="R101" i="2"/>
  <c r="Q101" i="2"/>
  <c r="P101" i="2"/>
  <c r="I101" i="2"/>
  <c r="R100" i="2"/>
  <c r="Q100" i="2"/>
  <c r="P100" i="2"/>
  <c r="I100" i="2"/>
  <c r="R99" i="2"/>
  <c r="Q99" i="2"/>
  <c r="P99" i="2"/>
  <c r="I99" i="2"/>
  <c r="R98" i="2"/>
  <c r="Q98" i="2"/>
  <c r="P98" i="2"/>
  <c r="I98" i="2"/>
  <c r="F93" i="1"/>
  <c r="R97" i="2"/>
  <c r="Q97" i="2"/>
  <c r="P97" i="2"/>
  <c r="AB97" i="2"/>
  <c r="F84" i="1"/>
  <c r="F57" i="1"/>
  <c r="F66" i="1"/>
  <c r="F75" i="1"/>
  <c r="F39" i="1"/>
  <c r="F48" i="1"/>
  <c r="F21" i="1"/>
  <c r="F30" i="1"/>
  <c r="P97" i="3"/>
  <c r="Q97" i="3"/>
  <c r="R97" i="3"/>
  <c r="P98" i="3"/>
  <c r="Q98" i="3"/>
  <c r="R98" i="3"/>
  <c r="P99" i="3"/>
  <c r="Q99" i="3"/>
  <c r="R99" i="3"/>
  <c r="P100" i="3"/>
  <c r="Q100" i="3"/>
  <c r="R100" i="3"/>
  <c r="P101" i="3"/>
  <c r="Q101" i="3"/>
  <c r="R101" i="3"/>
  <c r="C93" i="1"/>
  <c r="P102" i="3"/>
  <c r="Q102" i="3"/>
  <c r="R102" i="3"/>
  <c r="P103" i="3"/>
  <c r="Q103" i="3"/>
  <c r="R103" i="3"/>
  <c r="P104" i="3"/>
  <c r="Q104" i="3"/>
  <c r="R104" i="3"/>
  <c r="P105" i="3"/>
  <c r="Q105" i="3"/>
  <c r="R105" i="3"/>
  <c r="P106" i="3"/>
  <c r="Q106" i="3"/>
  <c r="R106" i="3"/>
  <c r="P107" i="3"/>
  <c r="Q107" i="3"/>
  <c r="R107" i="3"/>
  <c r="P108" i="3"/>
  <c r="Q108" i="3"/>
  <c r="R108" i="3"/>
  <c r="P109" i="3"/>
  <c r="Q109" i="3"/>
  <c r="R109" i="3"/>
  <c r="P110" i="3"/>
  <c r="Q110" i="3"/>
  <c r="R110" i="3"/>
  <c r="C102" i="1"/>
  <c r="P111" i="3"/>
  <c r="Q111" i="3"/>
  <c r="R111" i="3"/>
  <c r="P112" i="3"/>
  <c r="Q112" i="3"/>
  <c r="R112" i="3"/>
  <c r="P113" i="3"/>
  <c r="Q113" i="3"/>
  <c r="R113" i="3"/>
  <c r="P114" i="3"/>
  <c r="Q114" i="3"/>
  <c r="R114" i="3"/>
  <c r="P115" i="3"/>
  <c r="Q115" i="3"/>
  <c r="R115" i="3"/>
  <c r="P116" i="3"/>
  <c r="Q116" i="3"/>
  <c r="R116" i="3"/>
  <c r="P117" i="3"/>
  <c r="Q117" i="3"/>
  <c r="R117" i="3"/>
  <c r="P118" i="3"/>
  <c r="Q118" i="3"/>
  <c r="R118" i="3"/>
  <c r="P119" i="3"/>
  <c r="Q119" i="3"/>
  <c r="R119" i="3"/>
  <c r="C111" i="1"/>
  <c r="P120" i="3"/>
  <c r="Q120" i="3"/>
  <c r="R120" i="3"/>
  <c r="P121" i="3"/>
  <c r="Q121" i="3"/>
  <c r="R121" i="3"/>
  <c r="P122" i="3"/>
  <c r="Q122" i="3"/>
  <c r="R122" i="3"/>
  <c r="P123" i="3"/>
  <c r="Q123" i="3"/>
  <c r="R123" i="3"/>
  <c r="P124" i="3"/>
  <c r="Q124" i="3"/>
  <c r="R124" i="3"/>
  <c r="P125" i="3"/>
  <c r="Q125" i="3"/>
  <c r="R125" i="3"/>
  <c r="P126" i="3"/>
  <c r="Q126" i="3"/>
  <c r="R126" i="3"/>
  <c r="P127" i="3"/>
  <c r="Q127" i="3"/>
  <c r="R127" i="3"/>
  <c r="P128" i="3"/>
  <c r="Q128" i="3"/>
  <c r="R128" i="3"/>
  <c r="C120" i="1"/>
  <c r="P129" i="3"/>
  <c r="Q129" i="3"/>
  <c r="R129" i="3"/>
  <c r="P130" i="3"/>
  <c r="Q130" i="3"/>
  <c r="R130" i="3"/>
  <c r="P131" i="3"/>
  <c r="Q131" i="3"/>
  <c r="R131" i="3"/>
  <c r="P134" i="3"/>
  <c r="Q134" i="3"/>
  <c r="R134" i="3"/>
  <c r="P135" i="3"/>
  <c r="Q135" i="3"/>
  <c r="R135" i="3"/>
  <c r="P136" i="3"/>
  <c r="Q136" i="3"/>
  <c r="R136" i="3"/>
  <c r="P137" i="3"/>
  <c r="Q137" i="3"/>
  <c r="R137" i="3"/>
  <c r="P138" i="3"/>
  <c r="Q138" i="3"/>
  <c r="R138" i="3"/>
  <c r="P139" i="3"/>
  <c r="Q139" i="3"/>
  <c r="R139" i="3"/>
  <c r="C129" i="1"/>
  <c r="P140" i="3"/>
  <c r="Q140" i="3"/>
  <c r="R140" i="3"/>
  <c r="P141" i="3"/>
  <c r="Q141" i="3"/>
  <c r="R141" i="3"/>
  <c r="P142" i="3"/>
  <c r="Q142" i="3"/>
  <c r="R142" i="3"/>
  <c r="P143" i="3"/>
  <c r="Q143" i="3"/>
  <c r="R143" i="3"/>
  <c r="S103" i="4" l="1"/>
  <c r="U15" i="6"/>
  <c r="U11" i="4"/>
  <c r="U10" i="6"/>
  <c r="U8" i="6"/>
  <c r="P147" i="5"/>
  <c r="U5" i="6"/>
  <c r="U14" i="6"/>
  <c r="O147" i="5"/>
  <c r="Q147" i="5"/>
  <c r="L2" i="6"/>
  <c r="U11" i="6"/>
  <c r="T14" i="5"/>
  <c r="S23" i="4"/>
  <c r="O148" i="4"/>
  <c r="W23" i="4"/>
  <c r="P148" i="4"/>
  <c r="X23" i="4"/>
  <c r="Q148" i="4"/>
  <c r="U21" i="4"/>
  <c r="S24" i="4"/>
  <c r="T24" i="4"/>
  <c r="U41" i="4"/>
  <c r="U85" i="4"/>
  <c r="N129" i="1"/>
  <c r="T4" i="5"/>
  <c r="N84" i="1"/>
  <c r="N111" i="1"/>
  <c r="T23" i="4"/>
  <c r="U23" i="4"/>
  <c r="S40" i="4"/>
  <c r="S49" i="4"/>
  <c r="N93" i="1"/>
  <c r="N120" i="1"/>
  <c r="N75" i="1"/>
  <c r="N57" i="1"/>
  <c r="N48" i="1"/>
  <c r="N66" i="1"/>
  <c r="U48" i="5"/>
  <c r="N39" i="1"/>
  <c r="N30" i="1"/>
  <c r="S22" i="4"/>
  <c r="T22" i="4"/>
  <c r="U139" i="2"/>
  <c r="Y139" i="2"/>
  <c r="X139" i="2"/>
  <c r="W139" i="2"/>
  <c r="AB122" i="2"/>
  <c r="Y122" i="2"/>
  <c r="X122" i="2"/>
  <c r="W122" i="2"/>
  <c r="AA136" i="2"/>
  <c r="Y136" i="2"/>
  <c r="X136" i="2"/>
  <c r="W136" i="2"/>
  <c r="U101" i="2"/>
  <c r="Y101" i="2"/>
  <c r="X101" i="2"/>
  <c r="W101" i="2"/>
  <c r="Z134" i="2"/>
  <c r="X134" i="2"/>
  <c r="W134" i="2"/>
  <c r="Y134" i="2"/>
  <c r="AA119" i="2"/>
  <c r="Y119" i="2"/>
  <c r="X119" i="2"/>
  <c r="W119" i="2"/>
  <c r="AA125" i="2"/>
  <c r="Y125" i="2"/>
  <c r="X125" i="2"/>
  <c r="W125" i="2"/>
  <c r="AB99" i="2"/>
  <c r="X99" i="2"/>
  <c r="Y99" i="2"/>
  <c r="W99" i="2"/>
  <c r="Z102" i="2"/>
  <c r="Y102" i="2"/>
  <c r="X102" i="2"/>
  <c r="W102" i="2"/>
  <c r="Z105" i="2"/>
  <c r="Y105" i="2"/>
  <c r="X105" i="2"/>
  <c r="W105" i="2"/>
  <c r="V114" i="2"/>
  <c r="Y114" i="2"/>
  <c r="X114" i="2"/>
  <c r="W114" i="2"/>
  <c r="AA117" i="2"/>
  <c r="Y117" i="2"/>
  <c r="X117" i="2"/>
  <c r="W117" i="2"/>
  <c r="U120" i="2"/>
  <c r="Y120" i="2"/>
  <c r="X120" i="2"/>
  <c r="W120" i="2"/>
  <c r="AA123" i="2"/>
  <c r="X123" i="2"/>
  <c r="Y123" i="2"/>
  <c r="W123" i="2"/>
  <c r="AB116" i="2"/>
  <c r="Y116" i="2"/>
  <c r="X116" i="2"/>
  <c r="W116" i="2"/>
  <c r="Z140" i="2"/>
  <c r="Y140" i="2"/>
  <c r="X140" i="2"/>
  <c r="W140" i="2"/>
  <c r="V108" i="2"/>
  <c r="Y108" i="2"/>
  <c r="X108" i="2"/>
  <c r="W108" i="2"/>
  <c r="V111" i="2"/>
  <c r="Y111" i="2"/>
  <c r="X111" i="2"/>
  <c r="W111" i="2"/>
  <c r="T126" i="2"/>
  <c r="W126" i="2"/>
  <c r="X126" i="2"/>
  <c r="Y126" i="2"/>
  <c r="AA129" i="2"/>
  <c r="Y129" i="2"/>
  <c r="X129" i="2"/>
  <c r="W129" i="2"/>
  <c r="T132" i="2"/>
  <c r="Y132" i="2"/>
  <c r="X132" i="2"/>
  <c r="W132" i="2"/>
  <c r="T113" i="2"/>
  <c r="Y113" i="2"/>
  <c r="X113" i="2"/>
  <c r="W113" i="2"/>
  <c r="AA131" i="2"/>
  <c r="Y131" i="2"/>
  <c r="X131" i="2"/>
  <c r="W131" i="2"/>
  <c r="Z137" i="2"/>
  <c r="Y137" i="2"/>
  <c r="X137" i="2"/>
  <c r="W137" i="2"/>
  <c r="AB135" i="2"/>
  <c r="X135" i="2"/>
  <c r="Y135" i="2"/>
  <c r="W135" i="2"/>
  <c r="T138" i="2"/>
  <c r="W138" i="2"/>
  <c r="Y138" i="2"/>
  <c r="X138" i="2"/>
  <c r="AB142" i="2"/>
  <c r="Y142" i="2"/>
  <c r="X142" i="2"/>
  <c r="W142" i="2"/>
  <c r="AA98" i="2"/>
  <c r="X98" i="2"/>
  <c r="Y98" i="2"/>
  <c r="W98" i="2"/>
  <c r="T107" i="2"/>
  <c r="Y107" i="2"/>
  <c r="X107" i="2"/>
  <c r="W107" i="2"/>
  <c r="AA128" i="2"/>
  <c r="Y128" i="2"/>
  <c r="X128" i="2"/>
  <c r="W128" i="2"/>
  <c r="Z121" i="2"/>
  <c r="Y121" i="2"/>
  <c r="X121" i="2"/>
  <c r="W121" i="2"/>
  <c r="AA104" i="2"/>
  <c r="Y104" i="2"/>
  <c r="X104" i="2"/>
  <c r="W104" i="2"/>
  <c r="AB110" i="2"/>
  <c r="X110" i="2"/>
  <c r="Y110" i="2"/>
  <c r="W110" i="2"/>
  <c r="Z100" i="2"/>
  <c r="Y100" i="2"/>
  <c r="X100" i="2"/>
  <c r="W100" i="2"/>
  <c r="AB103" i="2"/>
  <c r="Y103" i="2"/>
  <c r="X103" i="2"/>
  <c r="W103" i="2"/>
  <c r="V106" i="2"/>
  <c r="Y106" i="2"/>
  <c r="X106" i="2"/>
  <c r="W106" i="2"/>
  <c r="AB118" i="2"/>
  <c r="X118" i="2"/>
  <c r="Y118" i="2"/>
  <c r="W118" i="2"/>
  <c r="AB124" i="2"/>
  <c r="Y124" i="2"/>
  <c r="X124" i="2"/>
  <c r="W124" i="2"/>
  <c r="AA109" i="2"/>
  <c r="Y109" i="2"/>
  <c r="X109" i="2"/>
  <c r="W109" i="2"/>
  <c r="AB112" i="2"/>
  <c r="Y112" i="2"/>
  <c r="X112" i="2"/>
  <c r="W112" i="2"/>
  <c r="V127" i="2"/>
  <c r="Y127" i="2"/>
  <c r="X127" i="2"/>
  <c r="W127" i="2"/>
  <c r="U130" i="2"/>
  <c r="W130" i="2"/>
  <c r="X130" i="2"/>
  <c r="Y130" i="2"/>
  <c r="U133" i="2"/>
  <c r="Y133" i="2"/>
  <c r="X133" i="2"/>
  <c r="W133" i="2"/>
  <c r="C2" i="6"/>
  <c r="U2" i="6" s="1"/>
  <c r="X129" i="3"/>
  <c r="X117" i="3"/>
  <c r="Y117" i="3"/>
  <c r="X114" i="3"/>
  <c r="Y114" i="3"/>
  <c r="X111" i="3"/>
  <c r="Y111" i="3"/>
  <c r="X109" i="3"/>
  <c r="Y109" i="3"/>
  <c r="X137" i="3"/>
  <c r="Y137" i="3"/>
  <c r="X142" i="3"/>
  <c r="Y142" i="3"/>
  <c r="X108" i="3"/>
  <c r="Y108" i="3"/>
  <c r="X102" i="3"/>
  <c r="Y102" i="3"/>
  <c r="X134" i="3"/>
  <c r="X105" i="3"/>
  <c r="Y105" i="3"/>
  <c r="X139" i="3"/>
  <c r="Y139" i="3"/>
  <c r="X136" i="3"/>
  <c r="Y136" i="3"/>
  <c r="X131" i="3"/>
  <c r="X99" i="3"/>
  <c r="Y99" i="3"/>
  <c r="X128" i="3"/>
  <c r="X125" i="3"/>
  <c r="X122" i="3"/>
  <c r="Y122" i="3"/>
  <c r="X119" i="3"/>
  <c r="Y119" i="3"/>
  <c r="X116" i="3"/>
  <c r="Y116" i="3"/>
  <c r="X113" i="3"/>
  <c r="Y113" i="3"/>
  <c r="X143" i="3"/>
  <c r="Y143" i="3"/>
  <c r="X103" i="3"/>
  <c r="Y103" i="3"/>
  <c r="X135" i="3"/>
  <c r="X101" i="3"/>
  <c r="Y101" i="3"/>
  <c r="X98" i="3"/>
  <c r="Y98" i="3"/>
  <c r="X140" i="3"/>
  <c r="Y140" i="3"/>
  <c r="X110" i="3"/>
  <c r="Y110" i="3"/>
  <c r="X107" i="3"/>
  <c r="Y107" i="3"/>
  <c r="X138" i="3"/>
  <c r="Y138" i="3"/>
  <c r="X130" i="3"/>
  <c r="X127" i="3"/>
  <c r="X124" i="3"/>
  <c r="X121" i="3"/>
  <c r="Y121" i="3"/>
  <c r="X141" i="3"/>
  <c r="Y141" i="3"/>
  <c r="X104" i="3"/>
  <c r="Y104" i="3"/>
  <c r="X118" i="3"/>
  <c r="Y118" i="3"/>
  <c r="X115" i="3"/>
  <c r="Y115" i="3"/>
  <c r="X112" i="3"/>
  <c r="Y112" i="3"/>
  <c r="X100" i="3"/>
  <c r="Y100" i="3"/>
  <c r="X106" i="3"/>
  <c r="Y106" i="3"/>
  <c r="X97" i="3"/>
  <c r="Y97" i="3"/>
  <c r="X126" i="3"/>
  <c r="X123" i="3"/>
  <c r="Y123" i="3"/>
  <c r="X120" i="3"/>
  <c r="Y120" i="3"/>
  <c r="T137" i="3"/>
  <c r="W137" i="3"/>
  <c r="T97" i="3"/>
  <c r="W97" i="3"/>
  <c r="T102" i="3"/>
  <c r="W102" i="3"/>
  <c r="T136" i="3"/>
  <c r="W136" i="3"/>
  <c r="AA141" i="3"/>
  <c r="W141" i="3"/>
  <c r="T129" i="3"/>
  <c r="W129" i="3"/>
  <c r="Z100" i="3"/>
  <c r="W100" i="3"/>
  <c r="U108" i="3"/>
  <c r="W108" i="3"/>
  <c r="T139" i="3"/>
  <c r="W139" i="3"/>
  <c r="U131" i="3"/>
  <c r="W131" i="3"/>
  <c r="T99" i="3"/>
  <c r="W99" i="3"/>
  <c r="Z128" i="3"/>
  <c r="W128" i="3"/>
  <c r="V125" i="3"/>
  <c r="W125" i="3"/>
  <c r="T122" i="3"/>
  <c r="W122" i="3"/>
  <c r="T105" i="3"/>
  <c r="W105" i="3"/>
  <c r="V119" i="3"/>
  <c r="W119" i="3"/>
  <c r="T116" i="3"/>
  <c r="W116" i="3"/>
  <c r="Z113" i="3"/>
  <c r="W113" i="3"/>
  <c r="T104" i="3"/>
  <c r="W104" i="3"/>
  <c r="AB135" i="3"/>
  <c r="W135" i="3"/>
  <c r="AA127" i="3"/>
  <c r="W127" i="3"/>
  <c r="T124" i="3"/>
  <c r="W124" i="3"/>
  <c r="V121" i="3"/>
  <c r="W121" i="3"/>
  <c r="T138" i="3"/>
  <c r="W138" i="3"/>
  <c r="T98" i="3"/>
  <c r="W98" i="3"/>
  <c r="U118" i="3"/>
  <c r="W118" i="3"/>
  <c r="T115" i="3"/>
  <c r="W115" i="3"/>
  <c r="U112" i="3"/>
  <c r="W112" i="3"/>
  <c r="T130" i="3"/>
  <c r="W130" i="3"/>
  <c r="AA101" i="3"/>
  <c r="W101" i="3"/>
  <c r="T143" i="3"/>
  <c r="W143" i="3"/>
  <c r="V140" i="3"/>
  <c r="W140" i="3"/>
  <c r="Z109" i="3"/>
  <c r="W109" i="3"/>
  <c r="V106" i="3"/>
  <c r="W106" i="3"/>
  <c r="V103" i="3"/>
  <c r="W103" i="3"/>
  <c r="Z107" i="3"/>
  <c r="W107" i="3"/>
  <c r="T110" i="3"/>
  <c r="W110" i="3"/>
  <c r="AA126" i="3"/>
  <c r="W126" i="3"/>
  <c r="T123" i="3"/>
  <c r="W123" i="3"/>
  <c r="AA120" i="3"/>
  <c r="W120" i="3"/>
  <c r="T117" i="3"/>
  <c r="W117" i="3"/>
  <c r="AB114" i="3"/>
  <c r="W114" i="3"/>
  <c r="T111" i="3"/>
  <c r="W111" i="3"/>
  <c r="Z134" i="3"/>
  <c r="W134" i="3"/>
  <c r="T142" i="3"/>
  <c r="W142" i="3"/>
  <c r="N21" i="1"/>
  <c r="I111" i="1"/>
  <c r="N102" i="1"/>
  <c r="M138" i="1"/>
  <c r="N12" i="1"/>
  <c r="L138" i="1"/>
  <c r="U21" i="5"/>
  <c r="U22" i="4"/>
  <c r="I120" i="1"/>
  <c r="I129" i="1"/>
  <c r="X3" i="4"/>
  <c r="R147" i="5"/>
  <c r="T21" i="5"/>
  <c r="W61" i="5"/>
  <c r="V10" i="5"/>
  <c r="X111" i="5"/>
  <c r="V61" i="5"/>
  <c r="U19" i="5"/>
  <c r="T98" i="5"/>
  <c r="S39" i="5"/>
  <c r="S14" i="5"/>
  <c r="W54" i="5"/>
  <c r="U6" i="5"/>
  <c r="S68" i="5"/>
  <c r="T107" i="5"/>
  <c r="X68" i="5"/>
  <c r="T26" i="4"/>
  <c r="S105" i="5"/>
  <c r="U33" i="5"/>
  <c r="S61" i="5"/>
  <c r="S59" i="5"/>
  <c r="X61" i="5"/>
  <c r="T105" i="5"/>
  <c r="W107" i="5"/>
  <c r="W105" i="5"/>
  <c r="W117" i="4"/>
  <c r="U26" i="5"/>
  <c r="X105" i="5"/>
  <c r="W26" i="5"/>
  <c r="W75" i="5"/>
  <c r="T119" i="5"/>
  <c r="W119" i="5"/>
  <c r="V83" i="4"/>
  <c r="T19" i="5"/>
  <c r="W21" i="5"/>
  <c r="T61" i="5"/>
  <c r="V68" i="5"/>
  <c r="T73" i="5"/>
  <c r="T75" i="5"/>
  <c r="T95" i="5"/>
  <c r="V105" i="5"/>
  <c r="V107" i="5"/>
  <c r="V119" i="5"/>
  <c r="T132" i="5"/>
  <c r="V14" i="5"/>
  <c r="T59" i="5"/>
  <c r="T66" i="5"/>
  <c r="X75" i="5"/>
  <c r="T115" i="5"/>
  <c r="S59" i="4"/>
  <c r="T79" i="4"/>
  <c r="X12" i="5"/>
  <c r="W14" i="5"/>
  <c r="S37" i="5"/>
  <c r="S44" i="5"/>
  <c r="S52" i="5"/>
  <c r="V78" i="5"/>
  <c r="T93" i="5"/>
  <c r="U101" i="5"/>
  <c r="W115" i="5"/>
  <c r="U59" i="4"/>
  <c r="W79" i="4"/>
  <c r="S110" i="4"/>
  <c r="S121" i="4"/>
  <c r="V37" i="5"/>
  <c r="V44" i="5"/>
  <c r="T52" i="5"/>
  <c r="W78" i="5"/>
  <c r="X115" i="5"/>
  <c r="U74" i="5"/>
  <c r="X78" i="5"/>
  <c r="U89" i="5"/>
  <c r="S118" i="5"/>
  <c r="T125" i="5"/>
  <c r="S133" i="5"/>
  <c r="T121" i="4"/>
  <c r="U35" i="5"/>
  <c r="V99" i="4"/>
  <c r="X121" i="4"/>
  <c r="S5" i="5"/>
  <c r="T33" i="5"/>
  <c r="X35" i="5"/>
  <c r="X37" i="5"/>
  <c r="X39" i="5"/>
  <c r="U55" i="5"/>
  <c r="S72" i="5"/>
  <c r="X89" i="5"/>
  <c r="S99" i="5"/>
  <c r="W118" i="5"/>
  <c r="T72" i="5"/>
  <c r="S92" i="5"/>
  <c r="U111" i="5"/>
  <c r="W37" i="5"/>
  <c r="V91" i="4"/>
  <c r="U13" i="5"/>
  <c r="W33" i="5"/>
  <c r="W87" i="5"/>
  <c r="X92" i="5"/>
  <c r="W111" i="5"/>
  <c r="V120" i="5"/>
  <c r="T83" i="4"/>
  <c r="S11" i="5"/>
  <c r="T26" i="5"/>
  <c r="U36" i="4"/>
  <c r="U44" i="4"/>
  <c r="W121" i="4"/>
  <c r="X14" i="5"/>
  <c r="W19" i="5"/>
  <c r="S21" i="5"/>
  <c r="T39" i="5"/>
  <c r="V46" i="5"/>
  <c r="X66" i="5"/>
  <c r="T78" i="5"/>
  <c r="X93" i="5"/>
  <c r="U107" i="5"/>
  <c r="V111" i="5"/>
  <c r="U119" i="5"/>
  <c r="X132" i="4"/>
  <c r="T65" i="5"/>
  <c r="U76" i="5"/>
  <c r="T80" i="5"/>
  <c r="U82" i="5"/>
  <c r="S86" i="5"/>
  <c r="T88" i="5"/>
  <c r="S113" i="5"/>
  <c r="W128" i="5"/>
  <c r="X68" i="4"/>
  <c r="X138" i="4"/>
  <c r="U4" i="5"/>
  <c r="T6" i="5"/>
  <c r="V26" i="5"/>
  <c r="W44" i="5"/>
  <c r="W68" i="5"/>
  <c r="X76" i="5"/>
  <c r="U80" i="5"/>
  <c r="X82" i="5"/>
  <c r="V88" i="5"/>
  <c r="S98" i="5"/>
  <c r="V100" i="5"/>
  <c r="V113" i="5"/>
  <c r="S126" i="5"/>
  <c r="W135" i="5"/>
  <c r="V80" i="5"/>
  <c r="W88" i="5"/>
  <c r="T126" i="5"/>
  <c r="V4" i="5"/>
  <c r="T48" i="4"/>
  <c r="S74" i="4"/>
  <c r="S90" i="4"/>
  <c r="W4" i="5"/>
  <c r="V6" i="5"/>
  <c r="U15" i="5"/>
  <c r="V20" i="5"/>
  <c r="S47" i="5"/>
  <c r="S51" i="5"/>
  <c r="X55" i="5"/>
  <c r="T67" i="5"/>
  <c r="T71" i="5"/>
  <c r="U73" i="5"/>
  <c r="S75" i="5"/>
  <c r="W80" i="5"/>
  <c r="X88" i="5"/>
  <c r="T94" i="5"/>
  <c r="V98" i="5"/>
  <c r="U118" i="5"/>
  <c r="U126" i="5"/>
  <c r="T133" i="5"/>
  <c r="S43" i="4"/>
  <c r="S125" i="4"/>
  <c r="T34" i="5"/>
  <c r="U40" i="5"/>
  <c r="T47" i="5"/>
  <c r="T64" i="5"/>
  <c r="U67" i="5"/>
  <c r="S85" i="5"/>
  <c r="U94" i="5"/>
  <c r="U96" i="5"/>
  <c r="S102" i="5"/>
  <c r="T106" i="5"/>
  <c r="T108" i="5"/>
  <c r="U133" i="5"/>
  <c r="S18" i="4"/>
  <c r="S97" i="4"/>
  <c r="U111" i="4"/>
  <c r="S4" i="5"/>
  <c r="U8" i="5"/>
  <c r="T28" i="4"/>
  <c r="T43" i="4"/>
  <c r="U56" i="4"/>
  <c r="X77" i="4"/>
  <c r="W93" i="4"/>
  <c r="U22" i="5"/>
  <c r="V40" i="5"/>
  <c r="V47" i="5"/>
  <c r="U49" i="5"/>
  <c r="V64" i="5"/>
  <c r="V67" i="5"/>
  <c r="V75" i="5"/>
  <c r="T85" i="5"/>
  <c r="T87" i="5"/>
  <c r="W94" i="5"/>
  <c r="T102" i="5"/>
  <c r="W108" i="5"/>
  <c r="S112" i="5"/>
  <c r="W56" i="4"/>
  <c r="S61" i="4"/>
  <c r="T72" i="4"/>
  <c r="X93" i="4"/>
  <c r="V131" i="4"/>
  <c r="X22" i="5"/>
  <c r="W40" i="5"/>
  <c r="W47" i="5"/>
  <c r="X49" i="5"/>
  <c r="S54" i="5"/>
  <c r="V58" i="5"/>
  <c r="U62" i="5"/>
  <c r="W64" i="5"/>
  <c r="W67" i="5"/>
  <c r="S79" i="5"/>
  <c r="V85" i="5"/>
  <c r="V87" i="5"/>
  <c r="S91" i="5"/>
  <c r="X94" i="5"/>
  <c r="S101" i="5"/>
  <c r="V102" i="5"/>
  <c r="X108" i="5"/>
  <c r="T112" i="5"/>
  <c r="V114" i="5"/>
  <c r="T122" i="5"/>
  <c r="V61" i="4"/>
  <c r="W131" i="4"/>
  <c r="T54" i="5"/>
  <c r="X62" i="5"/>
  <c r="X64" i="5"/>
  <c r="S66" i="5"/>
  <c r="T79" i="5"/>
  <c r="W85" i="5"/>
  <c r="S93" i="5"/>
  <c r="T101" i="5"/>
  <c r="U112" i="5"/>
  <c r="U120" i="5"/>
  <c r="W122" i="5"/>
  <c r="T129" i="5"/>
  <c r="W129" i="5"/>
  <c r="X54" i="5"/>
  <c r="U66" i="5"/>
  <c r="U93" i="5"/>
  <c r="X101" i="5"/>
  <c r="W120" i="5"/>
  <c r="S36" i="4"/>
  <c r="X64" i="4"/>
  <c r="T77" i="4"/>
  <c r="T102" i="4"/>
  <c r="T117" i="4"/>
  <c r="W6" i="5"/>
  <c r="U10" i="5"/>
  <c r="T13" i="5"/>
  <c r="S20" i="5"/>
  <c r="V21" i="5"/>
  <c r="X28" i="5"/>
  <c r="S34" i="5"/>
  <c r="U39" i="5"/>
  <c r="X42" i="5"/>
  <c r="X44" i="5"/>
  <c r="U46" i="5"/>
  <c r="V54" i="5"/>
  <c r="T58" i="5"/>
  <c r="S71" i="5"/>
  <c r="T74" i="5"/>
  <c r="S95" i="5"/>
  <c r="U100" i="5"/>
  <c r="W101" i="5"/>
  <c r="X102" i="5"/>
  <c r="S106" i="5"/>
  <c r="U114" i="5"/>
  <c r="S125" i="5"/>
  <c r="W126" i="5"/>
  <c r="T128" i="5"/>
  <c r="S132" i="5"/>
  <c r="W133" i="5"/>
  <c r="T135" i="5"/>
  <c r="T21" i="4"/>
  <c r="T11" i="4"/>
  <c r="W21" i="4"/>
  <c r="V36" i="4"/>
  <c r="T90" i="4"/>
  <c r="S107" i="4"/>
  <c r="V137" i="4"/>
  <c r="X8" i="5"/>
  <c r="W10" i="5"/>
  <c r="V13" i="5"/>
  <c r="S17" i="5"/>
  <c r="W20" i="5"/>
  <c r="X21" i="5"/>
  <c r="S25" i="5"/>
  <c r="V34" i="5"/>
  <c r="S41" i="5"/>
  <c r="W46" i="5"/>
  <c r="V51" i="5"/>
  <c r="T53" i="5"/>
  <c r="W58" i="5"/>
  <c r="T60" i="5"/>
  <c r="U69" i="5"/>
  <c r="V71" i="5"/>
  <c r="V74" i="5"/>
  <c r="T91" i="5"/>
  <c r="U95" i="5"/>
  <c r="W100" i="5"/>
  <c r="X106" i="5"/>
  <c r="W114" i="5"/>
  <c r="U121" i="5"/>
  <c r="U125" i="5"/>
  <c r="X128" i="5"/>
  <c r="U132" i="5"/>
  <c r="X135" i="5"/>
  <c r="T17" i="4"/>
  <c r="S19" i="4"/>
  <c r="T39" i="4"/>
  <c r="T46" i="4"/>
  <c r="U50" i="4"/>
  <c r="T60" i="4"/>
  <c r="V67" i="4"/>
  <c r="S88" i="4"/>
  <c r="W90" i="4"/>
  <c r="U105" i="4"/>
  <c r="U107" i="4"/>
  <c r="X10" i="5"/>
  <c r="S12" i="5"/>
  <c r="W13" i="5"/>
  <c r="U17" i="5"/>
  <c r="X20" i="5"/>
  <c r="S27" i="5"/>
  <c r="S31" i="5"/>
  <c r="W34" i="5"/>
  <c r="S38" i="5"/>
  <c r="T41" i="5"/>
  <c r="X51" i="5"/>
  <c r="U53" i="5"/>
  <c r="X58" i="5"/>
  <c r="U60" i="5"/>
  <c r="S65" i="5"/>
  <c r="X69" i="5"/>
  <c r="W71" i="5"/>
  <c r="W74" i="5"/>
  <c r="V91" i="5"/>
  <c r="V95" i="5"/>
  <c r="X100" i="5"/>
  <c r="S108" i="5"/>
  <c r="V121" i="5"/>
  <c r="W125" i="5"/>
  <c r="W132" i="5"/>
  <c r="U17" i="4"/>
  <c r="X19" i="4"/>
  <c r="S44" i="4"/>
  <c r="X46" i="4"/>
  <c r="S56" i="4"/>
  <c r="S58" i="4"/>
  <c r="U60" i="4"/>
  <c r="U88" i="4"/>
  <c r="X90" i="4"/>
  <c r="V105" i="4"/>
  <c r="W125" i="4"/>
  <c r="S135" i="4"/>
  <c r="T12" i="5"/>
  <c r="V17" i="5"/>
  <c r="V27" i="5"/>
  <c r="V31" i="5"/>
  <c r="X34" i="5"/>
  <c r="V41" i="5"/>
  <c r="V53" i="5"/>
  <c r="V60" i="5"/>
  <c r="X71" i="5"/>
  <c r="X74" i="5"/>
  <c r="W91" i="5"/>
  <c r="W95" i="5"/>
  <c r="W121" i="5"/>
  <c r="X17" i="4"/>
  <c r="S65" i="4"/>
  <c r="X105" i="4"/>
  <c r="T110" i="4"/>
  <c r="S128" i="4"/>
  <c r="W135" i="4"/>
  <c r="S7" i="5"/>
  <c r="U12" i="5"/>
  <c r="X15" i="5"/>
  <c r="W17" i="5"/>
  <c r="S24" i="5"/>
  <c r="W27" i="5"/>
  <c r="W31" i="5"/>
  <c r="W41" i="5"/>
  <c r="S45" i="5"/>
  <c r="W53" i="5"/>
  <c r="W60" i="5"/>
  <c r="T68" i="5"/>
  <c r="V73" i="5"/>
  <c r="S81" i="5"/>
  <c r="T86" i="5"/>
  <c r="X91" i="5"/>
  <c r="V94" i="5"/>
  <c r="T99" i="5"/>
  <c r="U103" i="5"/>
  <c r="U108" i="5"/>
  <c r="T113" i="5"/>
  <c r="S120" i="5"/>
  <c r="U127" i="5"/>
  <c r="U134" i="5"/>
  <c r="S11" i="4"/>
  <c r="T41" i="4"/>
  <c r="W44" i="4"/>
  <c r="X103" i="4"/>
  <c r="T128" i="4"/>
  <c r="V7" i="5"/>
  <c r="W12" i="5"/>
  <c r="X17" i="5"/>
  <c r="V19" i="5"/>
  <c r="U24" i="5"/>
  <c r="X27" i="5"/>
  <c r="X31" i="5"/>
  <c r="V33" i="5"/>
  <c r="T40" i="5"/>
  <c r="X41" i="5"/>
  <c r="T45" i="5"/>
  <c r="S48" i="5"/>
  <c r="S64" i="5"/>
  <c r="W73" i="5"/>
  <c r="S78" i="5"/>
  <c r="T81" i="5"/>
  <c r="S88" i="5"/>
  <c r="X99" i="5"/>
  <c r="X103" i="5"/>
  <c r="U113" i="5"/>
  <c r="S119" i="5"/>
  <c r="T120" i="5"/>
  <c r="V127" i="5"/>
  <c r="V134" i="5"/>
  <c r="W7" i="5"/>
  <c r="V24" i="5"/>
  <c r="T48" i="5"/>
  <c r="U81" i="5"/>
  <c r="W127" i="5"/>
  <c r="W134" i="5"/>
  <c r="X7" i="5"/>
  <c r="W24" i="5"/>
  <c r="V48" i="5"/>
  <c r="V81" i="5"/>
  <c r="X24" i="5"/>
  <c r="W48" i="5"/>
  <c r="W81" i="5"/>
  <c r="X48" i="5"/>
  <c r="U64" i="4"/>
  <c r="S102" i="4"/>
  <c r="S129" i="4"/>
  <c r="X4" i="5"/>
  <c r="S10" i="5"/>
  <c r="S18" i="5"/>
  <c r="U28" i="5"/>
  <c r="S32" i="5"/>
  <c r="U42" i="5"/>
  <c r="T46" i="5"/>
  <c r="X47" i="5"/>
  <c r="S58" i="5"/>
  <c r="X67" i="5"/>
  <c r="X85" i="5"/>
  <c r="U87" i="5"/>
  <c r="T92" i="5"/>
  <c r="X96" i="5"/>
  <c r="X98" i="5"/>
  <c r="T100" i="5"/>
  <c r="W102" i="5"/>
  <c r="X107" i="5"/>
  <c r="S111" i="5"/>
  <c r="W112" i="5"/>
  <c r="T118" i="5"/>
  <c r="X122" i="5"/>
  <c r="V126" i="5"/>
  <c r="X129" i="5"/>
  <c r="V133" i="5"/>
  <c r="X122" i="4"/>
  <c r="W16" i="5"/>
  <c r="W29" i="5"/>
  <c r="U15" i="4"/>
  <c r="U19" i="4"/>
  <c r="X28" i="4"/>
  <c r="W36" i="4"/>
  <c r="X44" i="4"/>
  <c r="T53" i="4"/>
  <c r="T64" i="4"/>
  <c r="T68" i="4"/>
  <c r="W74" i="4"/>
  <c r="V80" i="4"/>
  <c r="T91" i="4"/>
  <c r="T93" i="4"/>
  <c r="T103" i="4"/>
  <c r="V121" i="4"/>
  <c r="S6" i="5"/>
  <c r="U7" i="5"/>
  <c r="W8" i="5"/>
  <c r="S13" i="5"/>
  <c r="U14" i="5"/>
  <c r="W15" i="5"/>
  <c r="S19" i="5"/>
  <c r="U20" i="5"/>
  <c r="W22" i="5"/>
  <c r="S26" i="5"/>
  <c r="U27" i="5"/>
  <c r="W28" i="5"/>
  <c r="S33" i="5"/>
  <c r="W35" i="5"/>
  <c r="S40" i="5"/>
  <c r="W42" i="5"/>
  <c r="S46" i="5"/>
  <c r="W49" i="5"/>
  <c r="S53" i="5"/>
  <c r="W55" i="5"/>
  <c r="S60" i="5"/>
  <c r="W62" i="5"/>
  <c r="W69" i="5"/>
  <c r="S73" i="5"/>
  <c r="W76" i="5"/>
  <c r="S80" i="5"/>
  <c r="W82" i="5"/>
  <c r="S87" i="5"/>
  <c r="W89" i="5"/>
  <c r="W96" i="5"/>
  <c r="W103" i="5"/>
  <c r="X109" i="5"/>
  <c r="T114" i="5"/>
  <c r="V115" i="5"/>
  <c r="X116" i="5"/>
  <c r="T121" i="5"/>
  <c r="V122" i="5"/>
  <c r="X123" i="5"/>
  <c r="T127" i="5"/>
  <c r="V128" i="5"/>
  <c r="V129" i="5"/>
  <c r="X130" i="5"/>
  <c r="T134" i="5"/>
  <c r="V135" i="5"/>
  <c r="X136" i="5"/>
  <c r="T5" i="5"/>
  <c r="T11" i="5"/>
  <c r="T18" i="5"/>
  <c r="T25" i="5"/>
  <c r="T32" i="5"/>
  <c r="T38" i="5"/>
  <c r="W43" i="4"/>
  <c r="U102" i="4"/>
  <c r="U5" i="5"/>
  <c r="U11" i="5"/>
  <c r="U18" i="5"/>
  <c r="U25" i="5"/>
  <c r="U32" i="5"/>
  <c r="U38" i="5"/>
  <c r="U45" i="5"/>
  <c r="U52" i="5"/>
  <c r="U59" i="5"/>
  <c r="U65" i="5"/>
  <c r="U72" i="5"/>
  <c r="U79" i="5"/>
  <c r="U86" i="5"/>
  <c r="U92" i="5"/>
  <c r="U99" i="5"/>
  <c r="U106" i="5"/>
  <c r="X114" i="5"/>
  <c r="X121" i="5"/>
  <c r="X127" i="5"/>
  <c r="X134" i="5"/>
  <c r="S14" i="4"/>
  <c r="T18" i="4"/>
  <c r="S29" i="4"/>
  <c r="S37" i="4"/>
  <c r="U54" i="4"/>
  <c r="V56" i="4"/>
  <c r="U67" i="4"/>
  <c r="T71" i="4"/>
  <c r="S75" i="4"/>
  <c r="W77" i="4"/>
  <c r="U79" i="4"/>
  <c r="T88" i="4"/>
  <c r="U90" i="4"/>
  <c r="W102" i="4"/>
  <c r="T115" i="4"/>
  <c r="X128" i="4"/>
  <c r="U135" i="4"/>
  <c r="W137" i="4"/>
  <c r="V5" i="5"/>
  <c r="V11" i="5"/>
  <c r="V18" i="5"/>
  <c r="V25" i="5"/>
  <c r="T31" i="5"/>
  <c r="V32" i="5"/>
  <c r="T37" i="5"/>
  <c r="V38" i="5"/>
  <c r="V39" i="5"/>
  <c r="T44" i="5"/>
  <c r="V45" i="5"/>
  <c r="T51" i="5"/>
  <c r="V52" i="5"/>
  <c r="V59" i="5"/>
  <c r="V65" i="5"/>
  <c r="V66" i="5"/>
  <c r="V72" i="5"/>
  <c r="V79" i="5"/>
  <c r="V86" i="5"/>
  <c r="V92" i="5"/>
  <c r="V93" i="5"/>
  <c r="V99" i="5"/>
  <c r="V106" i="5"/>
  <c r="S110" i="5"/>
  <c r="W113" i="5"/>
  <c r="S117" i="5"/>
  <c r="S124" i="5"/>
  <c r="S131" i="5"/>
  <c r="S137" i="5"/>
  <c r="W14" i="4"/>
  <c r="S20" i="4"/>
  <c r="S25" i="4"/>
  <c r="S33" i="4"/>
  <c r="T37" i="4"/>
  <c r="S42" i="4"/>
  <c r="U52" i="4"/>
  <c r="V54" i="4"/>
  <c r="S69" i="4"/>
  <c r="U71" i="4"/>
  <c r="U75" i="4"/>
  <c r="U86" i="4"/>
  <c r="V92" i="4"/>
  <c r="X102" i="4"/>
  <c r="T104" i="4"/>
  <c r="W115" i="4"/>
  <c r="S3" i="5"/>
  <c r="W5" i="5"/>
  <c r="S9" i="5"/>
  <c r="W11" i="5"/>
  <c r="S16" i="5"/>
  <c r="W18" i="5"/>
  <c r="S23" i="5"/>
  <c r="W25" i="5"/>
  <c r="S29" i="5"/>
  <c r="S30" i="5"/>
  <c r="W32" i="5"/>
  <c r="S36" i="5"/>
  <c r="W38" i="5"/>
  <c r="S43" i="5"/>
  <c r="W45" i="5"/>
  <c r="S50" i="5"/>
  <c r="U51" i="5"/>
  <c r="W52" i="5"/>
  <c r="S56" i="5"/>
  <c r="S57" i="5"/>
  <c r="W59" i="5"/>
  <c r="S63" i="5"/>
  <c r="W65" i="5"/>
  <c r="S70" i="5"/>
  <c r="W72" i="5"/>
  <c r="S77" i="5"/>
  <c r="W79" i="5"/>
  <c r="S83" i="5"/>
  <c r="S84" i="5"/>
  <c r="W86" i="5"/>
  <c r="S90" i="5"/>
  <c r="S97" i="5"/>
  <c r="U98" i="5"/>
  <c r="S104" i="5"/>
  <c r="T110" i="5"/>
  <c r="V112" i="5"/>
  <c r="T117" i="5"/>
  <c r="V118" i="5"/>
  <c r="T124" i="5"/>
  <c r="V125" i="5"/>
  <c r="T131" i="5"/>
  <c r="V132" i="5"/>
  <c r="T137" i="5"/>
  <c r="T9" i="5"/>
  <c r="T16" i="5"/>
  <c r="T23" i="5"/>
  <c r="T29" i="5"/>
  <c r="T30" i="5"/>
  <c r="T36" i="5"/>
  <c r="T43" i="5"/>
  <c r="T50" i="5"/>
  <c r="T56" i="5"/>
  <c r="T57" i="5"/>
  <c r="T63" i="5"/>
  <c r="T70" i="5"/>
  <c r="T77" i="5"/>
  <c r="T83" i="5"/>
  <c r="T84" i="5"/>
  <c r="T90" i="5"/>
  <c r="T97" i="5"/>
  <c r="T104" i="5"/>
  <c r="S109" i="5"/>
  <c r="U110" i="5"/>
  <c r="S116" i="5"/>
  <c r="U117" i="5"/>
  <c r="S123" i="5"/>
  <c r="U124" i="5"/>
  <c r="S130" i="5"/>
  <c r="U131" i="5"/>
  <c r="S136" i="5"/>
  <c r="U137" i="5"/>
  <c r="X14" i="4"/>
  <c r="U42" i="4"/>
  <c r="S84" i="4"/>
  <c r="X86" i="4"/>
  <c r="S96" i="4"/>
  <c r="V104" i="4"/>
  <c r="S106" i="4"/>
  <c r="S122" i="4"/>
  <c r="V124" i="4"/>
  <c r="T3" i="5"/>
  <c r="X20" i="4"/>
  <c r="X25" i="4"/>
  <c r="X33" i="4"/>
  <c r="V42" i="4"/>
  <c r="V69" i="4"/>
  <c r="X71" i="4"/>
  <c r="U84" i="4"/>
  <c r="S94" i="4"/>
  <c r="U96" i="4"/>
  <c r="X106" i="4"/>
  <c r="T122" i="4"/>
  <c r="W124" i="4"/>
  <c r="U3" i="5"/>
  <c r="S8" i="5"/>
  <c r="U9" i="5"/>
  <c r="S15" i="5"/>
  <c r="U16" i="5"/>
  <c r="S22" i="5"/>
  <c r="U23" i="5"/>
  <c r="S28" i="5"/>
  <c r="U29" i="5"/>
  <c r="U30" i="5"/>
  <c r="S35" i="5"/>
  <c r="U36" i="5"/>
  <c r="S42" i="5"/>
  <c r="U43" i="5"/>
  <c r="S49" i="5"/>
  <c r="U50" i="5"/>
  <c r="S55" i="5"/>
  <c r="U56" i="5"/>
  <c r="U57" i="5"/>
  <c r="S62" i="5"/>
  <c r="U63" i="5"/>
  <c r="S69" i="5"/>
  <c r="U70" i="5"/>
  <c r="S76" i="5"/>
  <c r="U77" i="5"/>
  <c r="S82" i="5"/>
  <c r="U83" i="5"/>
  <c r="U84" i="5"/>
  <c r="S89" i="5"/>
  <c r="U90" i="5"/>
  <c r="S96" i="5"/>
  <c r="U97" i="5"/>
  <c r="S103" i="5"/>
  <c r="U104" i="5"/>
  <c r="T109" i="5"/>
  <c r="V110" i="5"/>
  <c r="T116" i="5"/>
  <c r="V117" i="5"/>
  <c r="T123" i="5"/>
  <c r="V124" i="5"/>
  <c r="T130" i="5"/>
  <c r="V131" i="5"/>
  <c r="T136" i="5"/>
  <c r="V137" i="5"/>
  <c r="W20" i="4"/>
  <c r="W25" i="4"/>
  <c r="W33" i="4"/>
  <c r="U69" i="4"/>
  <c r="W71" i="4"/>
  <c r="X42" i="4"/>
  <c r="U94" i="4"/>
  <c r="V96" i="4"/>
  <c r="V122" i="4"/>
  <c r="V3" i="5"/>
  <c r="T8" i="5"/>
  <c r="V9" i="5"/>
  <c r="T15" i="5"/>
  <c r="V16" i="5"/>
  <c r="T22" i="5"/>
  <c r="V23" i="5"/>
  <c r="T28" i="5"/>
  <c r="V29" i="5"/>
  <c r="V30" i="5"/>
  <c r="T35" i="5"/>
  <c r="V36" i="5"/>
  <c r="T42" i="5"/>
  <c r="V43" i="5"/>
  <c r="T49" i="5"/>
  <c r="V50" i="5"/>
  <c r="T55" i="5"/>
  <c r="V56" i="5"/>
  <c r="V57" i="5"/>
  <c r="T62" i="5"/>
  <c r="V63" i="5"/>
  <c r="T69" i="5"/>
  <c r="V70" i="5"/>
  <c r="T76" i="5"/>
  <c r="V77" i="5"/>
  <c r="T82" i="5"/>
  <c r="V83" i="5"/>
  <c r="V84" i="5"/>
  <c r="T89" i="5"/>
  <c r="V90" i="5"/>
  <c r="T96" i="5"/>
  <c r="V97" i="5"/>
  <c r="T103" i="5"/>
  <c r="V104" i="5"/>
  <c r="U109" i="5"/>
  <c r="W110" i="5"/>
  <c r="S115" i="5"/>
  <c r="U116" i="5"/>
  <c r="W117" i="5"/>
  <c r="S122" i="5"/>
  <c r="U123" i="5"/>
  <c r="W124" i="5"/>
  <c r="S128" i="5"/>
  <c r="S129" i="5"/>
  <c r="U130" i="5"/>
  <c r="W131" i="5"/>
  <c r="S135" i="5"/>
  <c r="U136" i="5"/>
  <c r="W137" i="5"/>
  <c r="X94" i="4"/>
  <c r="W23" i="5"/>
  <c r="W30" i="5"/>
  <c r="W36" i="5"/>
  <c r="W43" i="5"/>
  <c r="W50" i="5"/>
  <c r="W56" i="5"/>
  <c r="W57" i="5"/>
  <c r="W63" i="5"/>
  <c r="W70" i="5"/>
  <c r="W77" i="5"/>
  <c r="W83" i="5"/>
  <c r="W84" i="5"/>
  <c r="W90" i="5"/>
  <c r="W97" i="5"/>
  <c r="W104" i="5"/>
  <c r="V109" i="5"/>
  <c r="V116" i="5"/>
  <c r="V123" i="5"/>
  <c r="V130" i="5"/>
  <c r="V136" i="5"/>
  <c r="W96" i="4"/>
  <c r="W3" i="5"/>
  <c r="W9" i="5"/>
  <c r="T19" i="4"/>
  <c r="U28" i="4"/>
  <c r="S53" i="4"/>
  <c r="S64" i="4"/>
  <c r="S68" i="4"/>
  <c r="T74" i="4"/>
  <c r="U78" i="4"/>
  <c r="S80" i="4"/>
  <c r="S93" i="4"/>
  <c r="X96" i="4"/>
  <c r="X109" i="4"/>
  <c r="V111" i="4"/>
  <c r="V129" i="4"/>
  <c r="T136" i="4"/>
  <c r="X73" i="4"/>
  <c r="W87" i="4"/>
  <c r="U130" i="4"/>
  <c r="S15" i="4"/>
  <c r="V21" i="4"/>
  <c r="T29" i="4"/>
  <c r="X37" i="4"/>
  <c r="X39" i="4"/>
  <c r="S41" i="4"/>
  <c r="T44" i="4"/>
  <c r="W50" i="4"/>
  <c r="X54" i="4"/>
  <c r="T58" i="4"/>
  <c r="W61" i="4"/>
  <c r="W68" i="4"/>
  <c r="T75" i="4"/>
  <c r="S77" i="4"/>
  <c r="W80" i="4"/>
  <c r="U97" i="4"/>
  <c r="S99" i="4"/>
  <c r="W106" i="4"/>
  <c r="X111" i="4"/>
  <c r="X113" i="4"/>
  <c r="V115" i="4"/>
  <c r="U122" i="4"/>
  <c r="X125" i="4"/>
  <c r="T15" i="4"/>
  <c r="T20" i="4"/>
  <c r="X21" i="4"/>
  <c r="S26" i="4"/>
  <c r="S34" i="4"/>
  <c r="T36" i="4"/>
  <c r="U46" i="4"/>
  <c r="S48" i="4"/>
  <c r="T56" i="4"/>
  <c r="U65" i="4"/>
  <c r="S72" i="4"/>
  <c r="V75" i="4"/>
  <c r="V77" i="4"/>
  <c r="S83" i="4"/>
  <c r="V86" i="4"/>
  <c r="S91" i="4"/>
  <c r="T94" i="4"/>
  <c r="W99" i="4"/>
  <c r="X115" i="4"/>
  <c r="U117" i="4"/>
  <c r="X119" i="4"/>
  <c r="U124" i="4"/>
  <c r="T129" i="4"/>
  <c r="U26" i="4"/>
  <c r="U48" i="4"/>
  <c r="W15" i="4"/>
  <c r="V26" i="4"/>
  <c r="S30" i="4"/>
  <c r="V48" i="4"/>
  <c r="S55" i="4"/>
  <c r="X58" i="4"/>
  <c r="T62" i="4"/>
  <c r="X67" i="4"/>
  <c r="X81" i="4"/>
  <c r="W83" i="4"/>
  <c r="T98" i="4"/>
  <c r="S109" i="4"/>
  <c r="V110" i="4"/>
  <c r="X124" i="4"/>
  <c r="T126" i="4"/>
  <c r="U128" i="4"/>
  <c r="V15" i="4"/>
  <c r="W58" i="4"/>
  <c r="W26" i="4"/>
  <c r="T30" i="4"/>
  <c r="T40" i="4"/>
  <c r="X43" i="4"/>
  <c r="X48" i="4"/>
  <c r="T55" i="4"/>
  <c r="X62" i="4"/>
  <c r="V64" i="4"/>
  <c r="X74" i="4"/>
  <c r="X83" i="4"/>
  <c r="S85" i="4"/>
  <c r="U98" i="4"/>
  <c r="T109" i="4"/>
  <c r="V112" i="4"/>
  <c r="U126" i="4"/>
  <c r="V128" i="4"/>
  <c r="T14" i="4"/>
  <c r="V19" i="4"/>
  <c r="T25" i="4"/>
  <c r="U30" i="4"/>
  <c r="T33" i="4"/>
  <c r="T35" i="4"/>
  <c r="X40" i="4"/>
  <c r="T42" i="4"/>
  <c r="W55" i="4"/>
  <c r="T66" i="4"/>
  <c r="T69" i="4"/>
  <c r="T85" i="4"/>
  <c r="V88" i="4"/>
  <c r="W98" i="4"/>
  <c r="X100" i="4"/>
  <c r="T107" i="4"/>
  <c r="U109" i="4"/>
  <c r="W112" i="4"/>
  <c r="S116" i="4"/>
  <c r="S134" i="4"/>
  <c r="V30" i="4"/>
  <c r="U35" i="4"/>
  <c r="S47" i="4"/>
  <c r="S50" i="4"/>
  <c r="X55" i="4"/>
  <c r="U66" i="4"/>
  <c r="U73" i="4"/>
  <c r="V85" i="4"/>
  <c r="S87" i="4"/>
  <c r="V109" i="4"/>
  <c r="U116" i="4"/>
  <c r="V118" i="4"/>
  <c r="S123" i="4"/>
  <c r="U134" i="4"/>
  <c r="S21" i="4"/>
  <c r="X30" i="4"/>
  <c r="S39" i="4"/>
  <c r="T47" i="4"/>
  <c r="T50" i="4"/>
  <c r="T52" i="4"/>
  <c r="W66" i="4"/>
  <c r="V73" i="4"/>
  <c r="S78" i="4"/>
  <c r="T87" i="4"/>
  <c r="U92" i="4"/>
  <c r="S104" i="4"/>
  <c r="S115" i="4"/>
  <c r="W118" i="4"/>
  <c r="T123" i="4"/>
  <c r="T130" i="4"/>
  <c r="W134" i="4"/>
  <c r="X134" i="4"/>
  <c r="W39" i="4"/>
  <c r="V50" i="4"/>
  <c r="X52" i="4"/>
  <c r="X87" i="4"/>
  <c r="X92" i="4"/>
  <c r="W130" i="4"/>
  <c r="U136" i="4"/>
  <c r="V123" i="4"/>
  <c r="W136" i="4"/>
  <c r="V29" i="4"/>
  <c r="W11" i="4"/>
  <c r="S16" i="4"/>
  <c r="W18" i="4"/>
  <c r="S27" i="4"/>
  <c r="W29" i="4"/>
  <c r="V34" i="4"/>
  <c r="X35" i="4"/>
  <c r="U40" i="4"/>
  <c r="W41" i="4"/>
  <c r="S45" i="4"/>
  <c r="W47" i="4"/>
  <c r="S51" i="4"/>
  <c r="W53" i="4"/>
  <c r="S57" i="4"/>
  <c r="V59" i="4"/>
  <c r="X60" i="4"/>
  <c r="V65" i="4"/>
  <c r="X66" i="4"/>
  <c r="S70" i="4"/>
  <c r="W72" i="4"/>
  <c r="V78" i="4"/>
  <c r="X79" i="4"/>
  <c r="V84" i="4"/>
  <c r="W85" i="4"/>
  <c r="S89" i="4"/>
  <c r="W91" i="4"/>
  <c r="V97" i="4"/>
  <c r="X98" i="4"/>
  <c r="U103" i="4"/>
  <c r="W104" i="4"/>
  <c r="S108" i="4"/>
  <c r="W110" i="4"/>
  <c r="V116" i="4"/>
  <c r="X117" i="4"/>
  <c r="W123" i="4"/>
  <c r="S127" i="4"/>
  <c r="W129" i="4"/>
  <c r="X130" i="4"/>
  <c r="T134" i="4"/>
  <c r="V135" i="4"/>
  <c r="X136" i="4"/>
  <c r="V41" i="4"/>
  <c r="V47" i="4"/>
  <c r="X11" i="4"/>
  <c r="T16" i="4"/>
  <c r="V17" i="4"/>
  <c r="X18" i="4"/>
  <c r="T27" i="4"/>
  <c r="V28" i="4"/>
  <c r="X29" i="4"/>
  <c r="U33" i="4"/>
  <c r="W34" i="4"/>
  <c r="S38" i="4"/>
  <c r="U39" i="4"/>
  <c r="V40" i="4"/>
  <c r="X41" i="4"/>
  <c r="T45" i="4"/>
  <c r="V46" i="4"/>
  <c r="X47" i="4"/>
  <c r="T51" i="4"/>
  <c r="V52" i="4"/>
  <c r="X53" i="4"/>
  <c r="T57" i="4"/>
  <c r="U58" i="4"/>
  <c r="W59" i="4"/>
  <c r="S63" i="4"/>
  <c r="W65" i="4"/>
  <c r="T70" i="4"/>
  <c r="V71" i="4"/>
  <c r="X72" i="4"/>
  <c r="S76" i="4"/>
  <c r="W78" i="4"/>
  <c r="S82" i="4"/>
  <c r="W84" i="4"/>
  <c r="X85" i="4"/>
  <c r="T89" i="4"/>
  <c r="X91" i="4"/>
  <c r="S95" i="4"/>
  <c r="W97" i="4"/>
  <c r="S101" i="4"/>
  <c r="V103" i="4"/>
  <c r="X104" i="4"/>
  <c r="T108" i="4"/>
  <c r="X110" i="4"/>
  <c r="S114" i="4"/>
  <c r="W116" i="4"/>
  <c r="S120" i="4"/>
  <c r="X123" i="4"/>
  <c r="T127" i="4"/>
  <c r="X129" i="4"/>
  <c r="S133" i="4"/>
  <c r="V11" i="4"/>
  <c r="V18" i="4"/>
  <c r="U34" i="4"/>
  <c r="W35" i="4"/>
  <c r="V53" i="4"/>
  <c r="W60" i="4"/>
  <c r="V72" i="4"/>
  <c r="U16" i="4"/>
  <c r="W17" i="4"/>
  <c r="U27" i="4"/>
  <c r="W28" i="4"/>
  <c r="X34" i="4"/>
  <c r="T38" i="4"/>
  <c r="W40" i="4"/>
  <c r="U45" i="4"/>
  <c r="W46" i="4"/>
  <c r="U51" i="4"/>
  <c r="W52" i="4"/>
  <c r="U57" i="4"/>
  <c r="X59" i="4"/>
  <c r="T63" i="4"/>
  <c r="X65" i="4"/>
  <c r="U70" i="4"/>
  <c r="T76" i="4"/>
  <c r="X78" i="4"/>
  <c r="T82" i="4"/>
  <c r="X84" i="4"/>
  <c r="U89" i="4"/>
  <c r="T95" i="4"/>
  <c r="X97" i="4"/>
  <c r="T101" i="4"/>
  <c r="W103" i="4"/>
  <c r="U108" i="4"/>
  <c r="T114" i="4"/>
  <c r="X116" i="4"/>
  <c r="T120" i="4"/>
  <c r="S126" i="4"/>
  <c r="U127" i="4"/>
  <c r="T133" i="4"/>
  <c r="X135" i="4"/>
  <c r="V27" i="4"/>
  <c r="U38" i="4"/>
  <c r="V45" i="4"/>
  <c r="V51" i="4"/>
  <c r="V57" i="4"/>
  <c r="S62" i="4"/>
  <c r="U63" i="4"/>
  <c r="V70" i="4"/>
  <c r="U76" i="4"/>
  <c r="S81" i="4"/>
  <c r="U82" i="4"/>
  <c r="V89" i="4"/>
  <c r="U95" i="4"/>
  <c r="S100" i="4"/>
  <c r="U101" i="4"/>
  <c r="V108" i="4"/>
  <c r="S113" i="4"/>
  <c r="U114" i="4"/>
  <c r="S119" i="4"/>
  <c r="U120" i="4"/>
  <c r="V127" i="4"/>
  <c r="S132" i="4"/>
  <c r="U133" i="4"/>
  <c r="S138" i="4"/>
  <c r="V63" i="4"/>
  <c r="W70" i="4"/>
  <c r="V76" i="4"/>
  <c r="T81" i="4"/>
  <c r="V82" i="4"/>
  <c r="W89" i="4"/>
  <c r="V95" i="4"/>
  <c r="T100" i="4"/>
  <c r="V101" i="4"/>
  <c r="W108" i="4"/>
  <c r="T113" i="4"/>
  <c r="V114" i="4"/>
  <c r="T119" i="4"/>
  <c r="V120" i="4"/>
  <c r="W127" i="4"/>
  <c r="T132" i="4"/>
  <c r="V133" i="4"/>
  <c r="T138" i="4"/>
  <c r="U37" i="4"/>
  <c r="W38" i="4"/>
  <c r="X45" i="4"/>
  <c r="X51" i="4"/>
  <c r="X57" i="4"/>
  <c r="U62" i="4"/>
  <c r="W63" i="4"/>
  <c r="W76" i="4"/>
  <c r="U81" i="4"/>
  <c r="W82" i="4"/>
  <c r="W95" i="4"/>
  <c r="U100" i="4"/>
  <c r="W101" i="4"/>
  <c r="T106" i="4"/>
  <c r="V107" i="4"/>
  <c r="S112" i="4"/>
  <c r="U113" i="4"/>
  <c r="W114" i="4"/>
  <c r="S118" i="4"/>
  <c r="U119" i="4"/>
  <c r="W120" i="4"/>
  <c r="T125" i="4"/>
  <c r="V126" i="4"/>
  <c r="S131" i="4"/>
  <c r="U132" i="4"/>
  <c r="W133" i="4"/>
  <c r="S137" i="4"/>
  <c r="U138" i="4"/>
  <c r="V3" i="4"/>
  <c r="W3" i="4"/>
  <c r="W16" i="4"/>
  <c r="W27" i="4"/>
  <c r="V38" i="4"/>
  <c r="X16" i="4"/>
  <c r="U14" i="4"/>
  <c r="U20" i="4"/>
  <c r="U25" i="4"/>
  <c r="V37" i="4"/>
  <c r="U43" i="4"/>
  <c r="S54" i="4"/>
  <c r="U55" i="4"/>
  <c r="T61" i="4"/>
  <c r="V62" i="4"/>
  <c r="S67" i="4"/>
  <c r="U68" i="4"/>
  <c r="W69" i="4"/>
  <c r="S73" i="4"/>
  <c r="U74" i="4"/>
  <c r="W75" i="4"/>
  <c r="T80" i="4"/>
  <c r="V81" i="4"/>
  <c r="S86" i="4"/>
  <c r="U87" i="4"/>
  <c r="W88" i="4"/>
  <c r="S92" i="4"/>
  <c r="U93" i="4"/>
  <c r="V94" i="4"/>
  <c r="T99" i="4"/>
  <c r="V100" i="4"/>
  <c r="S105" i="4"/>
  <c r="U106" i="4"/>
  <c r="W107" i="4"/>
  <c r="S111" i="4"/>
  <c r="T112" i="4"/>
  <c r="V113" i="4"/>
  <c r="T118" i="4"/>
  <c r="V119" i="4"/>
  <c r="S124" i="4"/>
  <c r="U125" i="4"/>
  <c r="W126" i="4"/>
  <c r="T131" i="4"/>
  <c r="V132" i="4"/>
  <c r="T137" i="4"/>
  <c r="V138" i="4"/>
  <c r="S35" i="4"/>
  <c r="T54" i="4"/>
  <c r="S60" i="4"/>
  <c r="U61" i="4"/>
  <c r="S66" i="4"/>
  <c r="T67" i="4"/>
  <c r="T73" i="4"/>
  <c r="S79" i="4"/>
  <c r="U80" i="4"/>
  <c r="T86" i="4"/>
  <c r="T92" i="4"/>
  <c r="S98" i="4"/>
  <c r="U99" i="4"/>
  <c r="T105" i="4"/>
  <c r="T111" i="4"/>
  <c r="U112" i="4"/>
  <c r="S117" i="4"/>
  <c r="U118" i="4"/>
  <c r="S130" i="4"/>
  <c r="U131" i="4"/>
  <c r="S136" i="4"/>
  <c r="U137" i="4"/>
  <c r="I102" i="1"/>
  <c r="I93" i="1"/>
  <c r="AB139" i="2"/>
  <c r="Z101" i="2"/>
  <c r="U121" i="2"/>
  <c r="T120" i="2"/>
  <c r="U98" i="2"/>
  <c r="V109" i="2"/>
  <c r="AB98" i="2"/>
  <c r="T139" i="2"/>
  <c r="T118" i="2"/>
  <c r="V138" i="2"/>
  <c r="AA100" i="2"/>
  <c r="T111" i="2"/>
  <c r="AB119" i="2"/>
  <c r="Z119" i="2"/>
  <c r="AB127" i="2"/>
  <c r="V113" i="2"/>
  <c r="T130" i="2"/>
  <c r="U99" i="2"/>
  <c r="U106" i="2"/>
  <c r="Z113" i="2"/>
  <c r="AB115" i="2"/>
  <c r="V130" i="2"/>
  <c r="Z106" i="2"/>
  <c r="Z120" i="2"/>
  <c r="AA130" i="2"/>
  <c r="Z138" i="2"/>
  <c r="U111" i="2"/>
  <c r="AB106" i="2"/>
  <c r="Z111" i="2"/>
  <c r="AB130" i="2"/>
  <c r="T100" i="2"/>
  <c r="U102" i="2"/>
  <c r="T114" i="2"/>
  <c r="V126" i="2"/>
  <c r="U100" i="2"/>
  <c r="V102" i="2"/>
  <c r="AB114" i="2"/>
  <c r="T124" i="2"/>
  <c r="AB100" i="2"/>
  <c r="AA111" i="2"/>
  <c r="T105" i="2"/>
  <c r="AB111" i="2"/>
  <c r="U105" i="2"/>
  <c r="U123" i="2"/>
  <c r="T125" i="2"/>
  <c r="T131" i="2"/>
  <c r="T99" i="2"/>
  <c r="AB123" i="2"/>
  <c r="U125" i="2"/>
  <c r="U131" i="2"/>
  <c r="AA133" i="2"/>
  <c r="V136" i="2"/>
  <c r="Z130" i="2"/>
  <c r="AB136" i="2"/>
  <c r="AB104" i="2"/>
  <c r="T106" i="2"/>
  <c r="U126" i="2"/>
  <c r="V132" i="2"/>
  <c r="V134" i="2"/>
  <c r="Z132" i="2"/>
  <c r="AB134" i="2"/>
  <c r="AA126" i="2"/>
  <c r="AB126" i="2"/>
  <c r="T101" i="2"/>
  <c r="AA106" i="2"/>
  <c r="U113" i="2"/>
  <c r="U134" i="2"/>
  <c r="U138" i="2"/>
  <c r="T108" i="2"/>
  <c r="AA113" i="2"/>
  <c r="U117" i="2"/>
  <c r="T119" i="2"/>
  <c r="AA120" i="2"/>
  <c r="AA138" i="2"/>
  <c r="AB101" i="2"/>
  <c r="V100" i="2"/>
  <c r="U108" i="2"/>
  <c r="AB113" i="2"/>
  <c r="AB117" i="2"/>
  <c r="U119" i="2"/>
  <c r="AB120" i="2"/>
  <c r="Z126" i="2"/>
  <c r="AB138" i="2"/>
  <c r="AA101" i="2"/>
  <c r="AA108" i="2"/>
  <c r="U115" i="2"/>
  <c r="V119" i="2"/>
  <c r="V128" i="2"/>
  <c r="Z133" i="2"/>
  <c r="U140" i="2"/>
  <c r="AB108" i="2"/>
  <c r="Z128" i="2"/>
  <c r="T137" i="2"/>
  <c r="V140" i="2"/>
  <c r="U107" i="2"/>
  <c r="T112" i="2"/>
  <c r="U104" i="2"/>
  <c r="V107" i="2"/>
  <c r="U112" i="2"/>
  <c r="U132" i="2"/>
  <c r="AB133" i="2"/>
  <c r="U137" i="2"/>
  <c r="AB140" i="2"/>
  <c r="Z107" i="2"/>
  <c r="AA107" i="2"/>
  <c r="AB102" i="2"/>
  <c r="AB107" i="2"/>
  <c r="AA114" i="2"/>
  <c r="U118" i="2"/>
  <c r="V121" i="2"/>
  <c r="AA132" i="2"/>
  <c r="Z139" i="2"/>
  <c r="AB121" i="2"/>
  <c r="AA127" i="2"/>
  <c r="AB132" i="2"/>
  <c r="U136" i="2"/>
  <c r="AA139" i="2"/>
  <c r="Z97" i="2"/>
  <c r="Z103" i="2"/>
  <c r="Z109" i="2"/>
  <c r="AB129" i="2"/>
  <c r="T133" i="2"/>
  <c r="V101" i="2"/>
  <c r="AA102" i="2"/>
  <c r="Z108" i="2"/>
  <c r="AB109" i="2"/>
  <c r="Z114" i="2"/>
  <c r="AA115" i="2"/>
  <c r="V120" i="2"/>
  <c r="AA121" i="2"/>
  <c r="Z127" i="2"/>
  <c r="AB128" i="2"/>
  <c r="V133" i="2"/>
  <c r="AA134" i="2"/>
  <c r="V139" i="2"/>
  <c r="AA140" i="2"/>
  <c r="V112" i="2"/>
  <c r="V125" i="2"/>
  <c r="V131" i="2"/>
  <c r="T98" i="2"/>
  <c r="V99" i="2"/>
  <c r="T104" i="2"/>
  <c r="V105" i="2"/>
  <c r="Z112" i="2"/>
  <c r="T117" i="2"/>
  <c r="V118" i="2"/>
  <c r="T123" i="2"/>
  <c r="U124" i="2"/>
  <c r="Z125" i="2"/>
  <c r="Z131" i="2"/>
  <c r="T136" i="2"/>
  <c r="V137" i="2"/>
  <c r="T110" i="2"/>
  <c r="AA112" i="2"/>
  <c r="V124" i="2"/>
  <c r="T97" i="2"/>
  <c r="V98" i="2"/>
  <c r="AA99" i="2"/>
  <c r="T103" i="2"/>
  <c r="V104" i="2"/>
  <c r="AA105" i="2"/>
  <c r="U110" i="2"/>
  <c r="T116" i="2"/>
  <c r="V117" i="2"/>
  <c r="AA118" i="2"/>
  <c r="T122" i="2"/>
  <c r="V123" i="2"/>
  <c r="Z124" i="2"/>
  <c r="AB125" i="2"/>
  <c r="U129" i="2"/>
  <c r="AB131" i="2"/>
  <c r="T135" i="2"/>
  <c r="AA137" i="2"/>
  <c r="T142" i="2"/>
  <c r="Z99" i="2"/>
  <c r="Z118" i="2"/>
  <c r="T129" i="2"/>
  <c r="U97" i="2"/>
  <c r="Z98" i="2"/>
  <c r="U103" i="2"/>
  <c r="Z104" i="2"/>
  <c r="AB105" i="2"/>
  <c r="T109" i="2"/>
  <c r="V110" i="2"/>
  <c r="U116" i="2"/>
  <c r="Z117" i="2"/>
  <c r="U122" i="2"/>
  <c r="Z123" i="2"/>
  <c r="AA124" i="2"/>
  <c r="T128" i="2"/>
  <c r="V129" i="2"/>
  <c r="U135" i="2"/>
  <c r="Z136" i="2"/>
  <c r="AB137" i="2"/>
  <c r="U142" i="2"/>
  <c r="V97" i="2"/>
  <c r="T102" i="2"/>
  <c r="V103" i="2"/>
  <c r="U109" i="2"/>
  <c r="Z110" i="2"/>
  <c r="T115" i="2"/>
  <c r="V116" i="2"/>
  <c r="T121" i="2"/>
  <c r="V122" i="2"/>
  <c r="U128" i="2"/>
  <c r="Z129" i="2"/>
  <c r="T134" i="2"/>
  <c r="V135" i="2"/>
  <c r="T140" i="2"/>
  <c r="V142" i="2"/>
  <c r="Z116" i="2"/>
  <c r="Z122" i="2"/>
  <c r="T127" i="2"/>
  <c r="Z135" i="2"/>
  <c r="Z142" i="2"/>
  <c r="AA110" i="2"/>
  <c r="AA97" i="2"/>
  <c r="AA103" i="2"/>
  <c r="U114" i="2"/>
  <c r="V115" i="2"/>
  <c r="AA116" i="2"/>
  <c r="AA122" i="2"/>
  <c r="U127" i="2"/>
  <c r="AA135" i="2"/>
  <c r="AA142" i="2"/>
  <c r="Z115" i="3"/>
  <c r="T125" i="3"/>
  <c r="AB112" i="3"/>
  <c r="T121" i="3"/>
  <c r="T109" i="3"/>
  <c r="V127" i="3"/>
  <c r="T127" i="3"/>
  <c r="V102" i="3"/>
  <c r="T134" i="3"/>
  <c r="Z121" i="3"/>
  <c r="Z141" i="3"/>
  <c r="V141" i="3"/>
  <c r="U113" i="3"/>
  <c r="T106" i="3"/>
  <c r="AB118" i="3"/>
  <c r="T113" i="3"/>
  <c r="AA103" i="3"/>
  <c r="V108" i="3"/>
  <c r="U120" i="3"/>
  <c r="T118" i="3"/>
  <c r="AA121" i="3"/>
  <c r="U119" i="3"/>
  <c r="T112" i="3"/>
  <c r="U107" i="3"/>
  <c r="U141" i="3"/>
  <c r="U127" i="3"/>
  <c r="U125" i="3"/>
  <c r="U121" i="3"/>
  <c r="T108" i="3"/>
  <c r="AB103" i="3"/>
  <c r="AA135" i="3"/>
  <c r="AB122" i="3"/>
  <c r="AA114" i="3"/>
  <c r="T103" i="3"/>
  <c r="AB142" i="3"/>
  <c r="Z135" i="3"/>
  <c r="AA128" i="3"/>
  <c r="Z122" i="3"/>
  <c r="Z114" i="3"/>
  <c r="Z142" i="3"/>
  <c r="U135" i="3"/>
  <c r="T128" i="3"/>
  <c r="V122" i="3"/>
  <c r="T114" i="3"/>
  <c r="V142" i="3"/>
  <c r="T135" i="3"/>
  <c r="Z126" i="3"/>
  <c r="U100" i="3"/>
  <c r="V126" i="3"/>
  <c r="AB115" i="3"/>
  <c r="T100" i="3"/>
  <c r="U102" i="3"/>
  <c r="AB121" i="3"/>
  <c r="V115" i="3"/>
  <c r="Z127" i="3"/>
  <c r="U106" i="3"/>
  <c r="V134" i="3"/>
  <c r="V128" i="3"/>
  <c r="Z120" i="3"/>
  <c r="V109" i="3"/>
  <c r="AA102" i="3"/>
  <c r="U134" i="3"/>
  <c r="U128" i="3"/>
  <c r="V120" i="3"/>
  <c r="U109" i="3"/>
  <c r="Z102" i="3"/>
  <c r="V114" i="3"/>
  <c r="Z103" i="3"/>
  <c r="AA142" i="3"/>
  <c r="T141" i="3"/>
  <c r="AB136" i="3"/>
  <c r="V135" i="3"/>
  <c r="AA122" i="3"/>
  <c r="AA115" i="3"/>
  <c r="U114" i="3"/>
  <c r="V107" i="3"/>
  <c r="U103" i="3"/>
  <c r="V100" i="3"/>
  <c r="AB143" i="3"/>
  <c r="AA136" i="3"/>
  <c r="AA143" i="3"/>
  <c r="Z143" i="3"/>
  <c r="U142" i="3"/>
  <c r="V136" i="3"/>
  <c r="T131" i="3"/>
  <c r="AB127" i="3"/>
  <c r="U126" i="3"/>
  <c r="U122" i="3"/>
  <c r="T119" i="3"/>
  <c r="U115" i="3"/>
  <c r="AA108" i="3"/>
  <c r="Z101" i="3"/>
  <c r="AB97" i="3"/>
  <c r="Z136" i="3"/>
  <c r="AB131" i="3"/>
  <c r="AB108" i="3"/>
  <c r="V143" i="3"/>
  <c r="U136" i="3"/>
  <c r="AB128" i="3"/>
  <c r="T126" i="3"/>
  <c r="AB109" i="3"/>
  <c r="Z108" i="3"/>
  <c r="V101" i="3"/>
  <c r="U101" i="3"/>
  <c r="U143" i="3"/>
  <c r="U140" i="3"/>
  <c r="AA109" i="3"/>
  <c r="T140" i="3"/>
  <c r="V113" i="3"/>
  <c r="AB106" i="3"/>
  <c r="AB102" i="3"/>
  <c r="T101" i="3"/>
  <c r="AB137" i="3"/>
  <c r="AB129" i="3"/>
  <c r="T120" i="3"/>
  <c r="AB116" i="3"/>
  <c r="AB110" i="3"/>
  <c r="T107" i="3"/>
  <c r="AA137" i="3"/>
  <c r="AA129" i="3"/>
  <c r="AB123" i="3"/>
  <c r="AA116" i="3"/>
  <c r="AA110" i="3"/>
  <c r="AB104" i="3"/>
  <c r="AA97" i="3"/>
  <c r="AB138" i="3"/>
  <c r="Z137" i="3"/>
  <c r="AB130" i="3"/>
  <c r="Z129" i="3"/>
  <c r="AA123" i="3"/>
  <c r="AB117" i="3"/>
  <c r="Z116" i="3"/>
  <c r="AB111" i="3"/>
  <c r="Z110" i="3"/>
  <c r="AA104" i="3"/>
  <c r="AB98" i="3"/>
  <c r="Z97" i="3"/>
  <c r="AB139" i="3"/>
  <c r="AA138" i="3"/>
  <c r="V137" i="3"/>
  <c r="AA130" i="3"/>
  <c r="V129" i="3"/>
  <c r="AB124" i="3"/>
  <c r="Z123" i="3"/>
  <c r="AA117" i="3"/>
  <c r="V116" i="3"/>
  <c r="AA111" i="3"/>
  <c r="V110" i="3"/>
  <c r="AB105" i="3"/>
  <c r="Z104" i="3"/>
  <c r="AA98" i="3"/>
  <c r="V97" i="3"/>
  <c r="AA139" i="3"/>
  <c r="Z138" i="3"/>
  <c r="U137" i="3"/>
  <c r="Z130" i="3"/>
  <c r="U129" i="3"/>
  <c r="AA124" i="3"/>
  <c r="V123" i="3"/>
  <c r="Z117" i="3"/>
  <c r="U116" i="3"/>
  <c r="Z111" i="3"/>
  <c r="U110" i="3"/>
  <c r="AA105" i="3"/>
  <c r="V104" i="3"/>
  <c r="AB99" i="3"/>
  <c r="Z98" i="3"/>
  <c r="U97" i="3"/>
  <c r="AB140" i="3"/>
  <c r="Z139" i="3"/>
  <c r="V138" i="3"/>
  <c r="AA131" i="3"/>
  <c r="V130" i="3"/>
  <c r="AB125" i="3"/>
  <c r="Z124" i="3"/>
  <c r="U123" i="3"/>
  <c r="AB119" i="3"/>
  <c r="AA118" i="3"/>
  <c r="V117" i="3"/>
  <c r="AA112" i="3"/>
  <c r="V111" i="3"/>
  <c r="Z105" i="3"/>
  <c r="U104" i="3"/>
  <c r="AA99" i="3"/>
  <c r="V98" i="3"/>
  <c r="AA140" i="3"/>
  <c r="V139" i="3"/>
  <c r="U138" i="3"/>
  <c r="AB134" i="3"/>
  <c r="Z131" i="3"/>
  <c r="U130" i="3"/>
  <c r="AA125" i="3"/>
  <c r="V124" i="3"/>
  <c r="AA119" i="3"/>
  <c r="Z118" i="3"/>
  <c r="U117" i="3"/>
  <c r="AB113" i="3"/>
  <c r="Z112" i="3"/>
  <c r="U111" i="3"/>
  <c r="AA106" i="3"/>
  <c r="V105" i="3"/>
  <c r="AB100" i="3"/>
  <c r="Z99" i="3"/>
  <c r="U98" i="3"/>
  <c r="AB141" i="3"/>
  <c r="Z140" i="3"/>
  <c r="U139" i="3"/>
  <c r="AA134" i="3"/>
  <c r="V131" i="3"/>
  <c r="AB126" i="3"/>
  <c r="Z125" i="3"/>
  <c r="U124" i="3"/>
  <c r="AB120" i="3"/>
  <c r="Z119" i="3"/>
  <c r="V118" i="3"/>
  <c r="AA113" i="3"/>
  <c r="V112" i="3"/>
  <c r="AB107" i="3"/>
  <c r="Z106" i="3"/>
  <c r="U105" i="3"/>
  <c r="AB101" i="3"/>
  <c r="AA100" i="3"/>
  <c r="V99" i="3"/>
  <c r="AA107" i="3"/>
  <c r="U99" i="3"/>
  <c r="U102" i="1" l="1"/>
  <c r="V102" i="1" s="1"/>
  <c r="X148" i="4"/>
  <c r="W148" i="4"/>
  <c r="U148" i="4"/>
  <c r="Q151" i="4" s="1"/>
  <c r="V148" i="4"/>
  <c r="T148" i="4"/>
  <c r="P151" i="4" s="1"/>
  <c r="S148" i="4"/>
  <c r="O151" i="4" s="1"/>
  <c r="U129" i="1"/>
  <c r="V129" i="1" s="1"/>
  <c r="U111" i="1"/>
  <c r="V111" i="1" s="1"/>
  <c r="U93" i="1"/>
  <c r="V93" i="1" s="1"/>
  <c r="U120" i="1"/>
  <c r="V120" i="1" s="1"/>
  <c r="N138" i="1"/>
  <c r="X147" i="5"/>
  <c r="T147" i="5"/>
  <c r="P150" i="5" s="1"/>
  <c r="V147" i="5"/>
  <c r="W147" i="5"/>
  <c r="S147" i="5"/>
  <c r="O150" i="5" s="1"/>
  <c r="U147" i="5"/>
  <c r="Q150" i="5" s="1"/>
  <c r="AB5" i="2"/>
  <c r="R96" i="3"/>
  <c r="Q96" i="3"/>
  <c r="P96" i="3"/>
  <c r="I96" i="3"/>
  <c r="R95" i="3"/>
  <c r="Q95" i="3"/>
  <c r="P95" i="3"/>
  <c r="I95" i="3"/>
  <c r="R94" i="3"/>
  <c r="Q94" i="3"/>
  <c r="P94" i="3"/>
  <c r="I94" i="3"/>
  <c r="R93" i="3"/>
  <c r="Q93" i="3"/>
  <c r="P93" i="3"/>
  <c r="C84" i="1"/>
  <c r="R92" i="3"/>
  <c r="Q92" i="3"/>
  <c r="P92" i="3"/>
  <c r="I92" i="3"/>
  <c r="R91" i="3"/>
  <c r="Q91" i="3"/>
  <c r="P91" i="3"/>
  <c r="R90" i="3"/>
  <c r="Q90" i="3"/>
  <c r="P90" i="3"/>
  <c r="R89" i="3"/>
  <c r="Q89" i="3"/>
  <c r="P89" i="3"/>
  <c r="R88" i="3"/>
  <c r="Q88" i="3"/>
  <c r="P88" i="3"/>
  <c r="R87" i="3"/>
  <c r="Q87" i="3"/>
  <c r="P87" i="3"/>
  <c r="I87" i="3"/>
  <c r="R86" i="3"/>
  <c r="Q86" i="3"/>
  <c r="P86" i="3"/>
  <c r="R85" i="3"/>
  <c r="Q85" i="3"/>
  <c r="P85" i="3"/>
  <c r="I85" i="3"/>
  <c r="R84" i="3"/>
  <c r="Q84" i="3"/>
  <c r="P84" i="3"/>
  <c r="I84" i="3"/>
  <c r="C75" i="1"/>
  <c r="R83" i="3"/>
  <c r="Q83" i="3"/>
  <c r="P83" i="3"/>
  <c r="R82" i="3"/>
  <c r="Q82" i="3"/>
  <c r="P82" i="3"/>
  <c r="R81" i="3"/>
  <c r="Q81" i="3"/>
  <c r="P81" i="3"/>
  <c r="R80" i="3"/>
  <c r="Q80" i="3"/>
  <c r="P80" i="3"/>
  <c r="R79" i="3"/>
  <c r="Q79" i="3"/>
  <c r="P79" i="3"/>
  <c r="R78" i="3"/>
  <c r="Q78" i="3"/>
  <c r="P78" i="3"/>
  <c r="R77" i="3"/>
  <c r="Q77" i="3"/>
  <c r="P77" i="3"/>
  <c r="I77" i="3"/>
  <c r="R76" i="3"/>
  <c r="Q76" i="3"/>
  <c r="P76" i="3"/>
  <c r="I76" i="3"/>
  <c r="R75" i="3"/>
  <c r="Q75" i="3"/>
  <c r="P75" i="3"/>
  <c r="I75" i="3"/>
  <c r="C66" i="1"/>
  <c r="R74" i="3"/>
  <c r="Q74" i="3"/>
  <c r="P74" i="3"/>
  <c r="I74" i="3"/>
  <c r="R73" i="3"/>
  <c r="Q73" i="3"/>
  <c r="P73" i="3"/>
  <c r="I73" i="3"/>
  <c r="R72" i="3"/>
  <c r="Q72" i="3"/>
  <c r="P72" i="3"/>
  <c r="I72" i="3"/>
  <c r="R71" i="3"/>
  <c r="Q71" i="3"/>
  <c r="P71" i="3"/>
  <c r="T71" i="3"/>
  <c r="R70" i="3"/>
  <c r="Q70" i="3"/>
  <c r="P70" i="3"/>
  <c r="V70" i="3"/>
  <c r="R69" i="3"/>
  <c r="Q69" i="3"/>
  <c r="P69" i="3"/>
  <c r="I69" i="3"/>
  <c r="R68" i="3"/>
  <c r="Q68" i="3"/>
  <c r="P68" i="3"/>
  <c r="I68" i="3"/>
  <c r="R67" i="3"/>
  <c r="Q67" i="3"/>
  <c r="P67" i="3"/>
  <c r="I67" i="3"/>
  <c r="R66" i="3"/>
  <c r="Q66" i="3"/>
  <c r="P66" i="3"/>
  <c r="I66" i="3"/>
  <c r="C57" i="1"/>
  <c r="R65" i="3"/>
  <c r="Q65" i="3"/>
  <c r="P65" i="3"/>
  <c r="I65" i="3"/>
  <c r="R64" i="3"/>
  <c r="Q64" i="3"/>
  <c r="P64" i="3"/>
  <c r="I64" i="3"/>
  <c r="R63" i="3"/>
  <c r="Q63" i="3"/>
  <c r="P63" i="3"/>
  <c r="I63" i="3"/>
  <c r="R62" i="3"/>
  <c r="Q62" i="3"/>
  <c r="P62" i="3"/>
  <c r="R61" i="3"/>
  <c r="Q61" i="3"/>
  <c r="P61" i="3"/>
  <c r="R60" i="3"/>
  <c r="Q60" i="3"/>
  <c r="P60" i="3"/>
  <c r="R58" i="3"/>
  <c r="Q58" i="3"/>
  <c r="P58" i="3"/>
  <c r="I58" i="3"/>
  <c r="X58" i="3" s="1"/>
  <c r="R57" i="3"/>
  <c r="Q57" i="3"/>
  <c r="P57" i="3"/>
  <c r="I57" i="3"/>
  <c r="X57" i="3" s="1"/>
  <c r="R56" i="3"/>
  <c r="Q56" i="3"/>
  <c r="P56" i="3"/>
  <c r="I56" i="3"/>
  <c r="X56" i="3" s="1"/>
  <c r="C48" i="1"/>
  <c r="R55" i="3"/>
  <c r="Q55" i="3"/>
  <c r="P55" i="3"/>
  <c r="I55" i="3"/>
  <c r="X55" i="3" s="1"/>
  <c r="R54" i="3"/>
  <c r="Q54" i="3"/>
  <c r="P54" i="3"/>
  <c r="I54" i="3"/>
  <c r="X54" i="3" s="1"/>
  <c r="R53" i="3"/>
  <c r="Q53" i="3"/>
  <c r="P53" i="3"/>
  <c r="I53" i="3"/>
  <c r="X53" i="3" s="1"/>
  <c r="R52" i="3"/>
  <c r="Q52" i="3"/>
  <c r="P52" i="3"/>
  <c r="I52" i="3"/>
  <c r="X52" i="3" s="1"/>
  <c r="R51" i="3"/>
  <c r="Q51" i="3"/>
  <c r="P51" i="3"/>
  <c r="R50" i="3"/>
  <c r="Q50" i="3"/>
  <c r="P50" i="3"/>
  <c r="X50" i="3"/>
  <c r="R49" i="3"/>
  <c r="Q49" i="3"/>
  <c r="P49" i="3"/>
  <c r="I49" i="3"/>
  <c r="X49" i="3" s="1"/>
  <c r="R48" i="3"/>
  <c r="Q48" i="3"/>
  <c r="P48" i="3"/>
  <c r="I48" i="3"/>
  <c r="X48" i="3" s="1"/>
  <c r="R47" i="3"/>
  <c r="Q47" i="3"/>
  <c r="P47" i="3"/>
  <c r="C39" i="1"/>
  <c r="R46" i="3"/>
  <c r="Q46" i="3"/>
  <c r="P46" i="3"/>
  <c r="I46" i="3"/>
  <c r="R45" i="3"/>
  <c r="Q45" i="3"/>
  <c r="P45" i="3"/>
  <c r="R44" i="3"/>
  <c r="V44" i="3" s="1"/>
  <c r="Q44" i="3"/>
  <c r="P44" i="3"/>
  <c r="R43" i="3"/>
  <c r="Q43" i="3"/>
  <c r="P43" i="3"/>
  <c r="R42" i="3"/>
  <c r="Q42" i="3"/>
  <c r="P42" i="3"/>
  <c r="R41" i="3"/>
  <c r="Q41" i="3"/>
  <c r="P41" i="3"/>
  <c r="I41" i="3"/>
  <c r="R40" i="3"/>
  <c r="Q40" i="3"/>
  <c r="P40" i="3"/>
  <c r="I40" i="3"/>
  <c r="R39" i="3"/>
  <c r="Q39" i="3"/>
  <c r="P39" i="3"/>
  <c r="I39" i="3"/>
  <c r="R38" i="3"/>
  <c r="Q38" i="3"/>
  <c r="P38" i="3"/>
  <c r="I38" i="3"/>
  <c r="C30" i="1"/>
  <c r="R37" i="3"/>
  <c r="Q37" i="3"/>
  <c r="P37" i="3"/>
  <c r="R36" i="3"/>
  <c r="Q36" i="3"/>
  <c r="P36" i="3"/>
  <c r="T36" i="3" s="1"/>
  <c r="R35" i="3"/>
  <c r="V35" i="3" s="1"/>
  <c r="Q35" i="3"/>
  <c r="P35" i="3"/>
  <c r="R34" i="3"/>
  <c r="AB34" i="3" s="1"/>
  <c r="Q34" i="3"/>
  <c r="AA34" i="3" s="1"/>
  <c r="P34" i="3"/>
  <c r="Z34" i="3" s="1"/>
  <c r="V34" i="3"/>
  <c r="R33" i="3"/>
  <c r="AB33" i="3" s="1"/>
  <c r="Q33" i="3"/>
  <c r="AA33" i="3" s="1"/>
  <c r="P33" i="3"/>
  <c r="Z33" i="3" s="1"/>
  <c r="R32" i="3"/>
  <c r="Q32" i="3"/>
  <c r="P32" i="3"/>
  <c r="R31" i="3"/>
  <c r="Q31" i="3"/>
  <c r="P31" i="3"/>
  <c r="R30" i="3"/>
  <c r="Q30" i="3"/>
  <c r="P30" i="3"/>
  <c r="Z30" i="3"/>
  <c r="R29" i="3"/>
  <c r="Q29" i="3"/>
  <c r="U29" i="3" s="1"/>
  <c r="P29" i="3"/>
  <c r="C21" i="1"/>
  <c r="R28" i="3"/>
  <c r="V28" i="3" s="1"/>
  <c r="Q28" i="3"/>
  <c r="P28" i="3"/>
  <c r="R27" i="3"/>
  <c r="Y27" i="3" s="1"/>
  <c r="Q27" i="3"/>
  <c r="X27" i="3" s="1"/>
  <c r="P27" i="3"/>
  <c r="W27" i="3" s="1"/>
  <c r="V27" i="3"/>
  <c r="R26" i="3"/>
  <c r="AB26" i="3" s="1"/>
  <c r="Q26" i="3"/>
  <c r="AA26" i="3" s="1"/>
  <c r="P26" i="3"/>
  <c r="Z26" i="3" s="1"/>
  <c r="R25" i="3"/>
  <c r="Q25" i="3"/>
  <c r="U25" i="3" s="1"/>
  <c r="P25" i="3"/>
  <c r="R22" i="3"/>
  <c r="AB22" i="3" s="1"/>
  <c r="Q22" i="3"/>
  <c r="AA22" i="3" s="1"/>
  <c r="P22" i="3"/>
  <c r="Z22" i="3" s="1"/>
  <c r="R21" i="3"/>
  <c r="Q21" i="3"/>
  <c r="P21" i="3"/>
  <c r="R20" i="3"/>
  <c r="Q20" i="3"/>
  <c r="P20" i="3"/>
  <c r="R19" i="3"/>
  <c r="Q19" i="3"/>
  <c r="P19" i="3"/>
  <c r="R18" i="3"/>
  <c r="Q18" i="3"/>
  <c r="P18" i="3"/>
  <c r="C12" i="1"/>
  <c r="R17" i="3"/>
  <c r="Q17" i="3"/>
  <c r="P17" i="3"/>
  <c r="R16" i="3"/>
  <c r="Q16" i="3"/>
  <c r="P16" i="3"/>
  <c r="R15" i="3"/>
  <c r="Q15" i="3"/>
  <c r="P15" i="3"/>
  <c r="R14" i="3"/>
  <c r="Q14" i="3"/>
  <c r="P14" i="3"/>
  <c r="T14" i="3" s="1"/>
  <c r="R13" i="3"/>
  <c r="AB13" i="3" s="1"/>
  <c r="Q13" i="3"/>
  <c r="AA13" i="3" s="1"/>
  <c r="P13" i="3"/>
  <c r="Z13" i="3" s="1"/>
  <c r="R12" i="3"/>
  <c r="Q12" i="3"/>
  <c r="P12" i="3"/>
  <c r="T12" i="3" s="1"/>
  <c r="R11" i="3"/>
  <c r="Q11" i="3"/>
  <c r="P11" i="3"/>
  <c r="V11" i="3"/>
  <c r="R10" i="3"/>
  <c r="V10" i="3" s="1"/>
  <c r="Q10" i="3"/>
  <c r="P10" i="3"/>
  <c r="R9" i="3"/>
  <c r="Q9" i="3"/>
  <c r="P9" i="3"/>
  <c r="U9" i="3"/>
  <c r="C3" i="1"/>
  <c r="R8" i="3"/>
  <c r="V8" i="3" s="1"/>
  <c r="Q8" i="3"/>
  <c r="P8" i="3"/>
  <c r="R7" i="3"/>
  <c r="Q7" i="3"/>
  <c r="P7" i="3"/>
  <c r="T7" i="3" s="1"/>
  <c r="R5" i="3"/>
  <c r="Y5" i="3" s="1"/>
  <c r="Q5" i="3"/>
  <c r="P5" i="3"/>
  <c r="W5" i="3" s="1"/>
  <c r="R4" i="3"/>
  <c r="V4" i="3" s="1"/>
  <c r="Q4" i="3"/>
  <c r="P4" i="3"/>
  <c r="R3" i="3"/>
  <c r="V3" i="3" s="1"/>
  <c r="Q3" i="3"/>
  <c r="X3" i="3" s="1"/>
  <c r="P3" i="3"/>
  <c r="I81" i="2"/>
  <c r="I82" i="2"/>
  <c r="I83" i="2"/>
  <c r="I84" i="2"/>
  <c r="I85" i="2"/>
  <c r="I86" i="2"/>
  <c r="I87" i="2"/>
  <c r="I89" i="2"/>
  <c r="I90" i="2"/>
  <c r="I91" i="2"/>
  <c r="I92" i="2"/>
  <c r="I93" i="2"/>
  <c r="I94" i="2"/>
  <c r="I95" i="2"/>
  <c r="I96" i="2"/>
  <c r="I60" i="2"/>
  <c r="I61" i="2"/>
  <c r="I62" i="2"/>
  <c r="I63" i="2"/>
  <c r="I64" i="2"/>
  <c r="I65" i="2"/>
  <c r="I66" i="2"/>
  <c r="I67" i="2"/>
  <c r="I68" i="2"/>
  <c r="I69" i="2"/>
  <c r="I70" i="2"/>
  <c r="I72" i="2"/>
  <c r="I75" i="2"/>
  <c r="I78" i="2"/>
  <c r="I45" i="2"/>
  <c r="I46" i="2"/>
  <c r="I47" i="2"/>
  <c r="I48" i="2"/>
  <c r="I50" i="2"/>
  <c r="I51" i="2"/>
  <c r="I52" i="2"/>
  <c r="I53" i="2"/>
  <c r="I54" i="2"/>
  <c r="I55" i="2"/>
  <c r="I56" i="2"/>
  <c r="I57" i="2"/>
  <c r="I58" i="2"/>
  <c r="I59" i="2"/>
  <c r="I33" i="2"/>
  <c r="I35" i="2"/>
  <c r="I36" i="2"/>
  <c r="I37" i="2"/>
  <c r="I38" i="2"/>
  <c r="I39" i="2"/>
  <c r="I40" i="2"/>
  <c r="I41" i="2"/>
  <c r="AB24" i="2"/>
  <c r="AB25" i="2"/>
  <c r="AB26" i="2"/>
  <c r="AB27" i="2"/>
  <c r="AB29" i="2"/>
  <c r="AB30" i="2"/>
  <c r="I31" i="2"/>
  <c r="I32" i="2"/>
  <c r="AB15" i="2"/>
  <c r="AB17" i="2"/>
  <c r="I18" i="2"/>
  <c r="I19" i="2"/>
  <c r="I20" i="2"/>
  <c r="I23" i="2"/>
  <c r="I12" i="2"/>
  <c r="AB6" i="2"/>
  <c r="AB52" i="3" l="1"/>
  <c r="Y52" i="3"/>
  <c r="AB53" i="3"/>
  <c r="Y53" i="3"/>
  <c r="AB54" i="3"/>
  <c r="Y54" i="3"/>
  <c r="AB55" i="3"/>
  <c r="Y55" i="3"/>
  <c r="AB56" i="3"/>
  <c r="Y56" i="3"/>
  <c r="AB57" i="3"/>
  <c r="Y57" i="3"/>
  <c r="AB58" i="3"/>
  <c r="Y58" i="3"/>
  <c r="Z52" i="3"/>
  <c r="AA52" i="3"/>
  <c r="Z53" i="3"/>
  <c r="AA53" i="3"/>
  <c r="Z54" i="3"/>
  <c r="AA54" i="3"/>
  <c r="Z55" i="3"/>
  <c r="AA55" i="3"/>
  <c r="Z56" i="3"/>
  <c r="AA56" i="3"/>
  <c r="Z57" i="3"/>
  <c r="AA57" i="3"/>
  <c r="Z58" i="3"/>
  <c r="AA58" i="3"/>
  <c r="R153" i="3"/>
  <c r="P153" i="3"/>
  <c r="Q153" i="3"/>
  <c r="U51" i="3"/>
  <c r="U22" i="3"/>
  <c r="V13" i="3"/>
  <c r="X5" i="3"/>
  <c r="U5" i="3"/>
  <c r="AB40" i="2"/>
  <c r="Y40" i="2"/>
  <c r="X40" i="2"/>
  <c r="W40" i="2"/>
  <c r="AB18" i="2"/>
  <c r="Y18" i="2"/>
  <c r="X18" i="2"/>
  <c r="W18" i="2"/>
  <c r="AB41" i="2"/>
  <c r="Y41" i="2"/>
  <c r="X41" i="2"/>
  <c r="W41" i="2"/>
  <c r="AB56" i="2"/>
  <c r="Y56" i="2"/>
  <c r="X56" i="2"/>
  <c r="W56" i="2"/>
  <c r="AB78" i="2"/>
  <c r="X78" i="2"/>
  <c r="Y78" i="2"/>
  <c r="W78" i="2"/>
  <c r="AB65" i="2"/>
  <c r="X65" i="2"/>
  <c r="Y65" i="2"/>
  <c r="W65" i="2"/>
  <c r="AB90" i="2"/>
  <c r="Y90" i="2"/>
  <c r="X90" i="2"/>
  <c r="W90" i="2"/>
  <c r="AB64" i="2"/>
  <c r="Y64" i="2"/>
  <c r="X64" i="2"/>
  <c r="W64" i="2"/>
  <c r="AB39" i="2"/>
  <c r="Y39" i="2"/>
  <c r="X39" i="2"/>
  <c r="W39" i="2"/>
  <c r="Y61" i="2"/>
  <c r="X61" i="2"/>
  <c r="W61" i="2"/>
  <c r="AB85" i="2"/>
  <c r="Y85" i="2"/>
  <c r="X85" i="2"/>
  <c r="W85" i="2"/>
  <c r="AB36" i="2"/>
  <c r="Y36" i="2"/>
  <c r="X36" i="2"/>
  <c r="W36" i="2"/>
  <c r="AB51" i="2"/>
  <c r="Y51" i="2"/>
  <c r="X51" i="2"/>
  <c r="W51" i="2"/>
  <c r="AB75" i="2"/>
  <c r="Y75" i="2"/>
  <c r="X75" i="2"/>
  <c r="W75" i="2"/>
  <c r="AB60" i="2"/>
  <c r="Y60" i="2"/>
  <c r="X60" i="2"/>
  <c r="W60" i="2"/>
  <c r="AB84" i="2"/>
  <c r="Y84" i="2"/>
  <c r="X84" i="2"/>
  <c r="W84" i="2"/>
  <c r="AB62" i="2"/>
  <c r="X62" i="2"/>
  <c r="Y62" i="2"/>
  <c r="W62" i="2"/>
  <c r="AB72" i="2"/>
  <c r="Y72" i="2"/>
  <c r="X72" i="2"/>
  <c r="W72" i="2"/>
  <c r="AB96" i="2"/>
  <c r="Y96" i="2"/>
  <c r="X96" i="2"/>
  <c r="W96" i="2"/>
  <c r="AB83" i="2"/>
  <c r="Y83" i="2"/>
  <c r="X83" i="2"/>
  <c r="W83" i="2"/>
  <c r="AB89" i="2"/>
  <c r="Y89" i="2"/>
  <c r="X89" i="2"/>
  <c r="W89" i="2"/>
  <c r="U63" i="2"/>
  <c r="Y63" i="2"/>
  <c r="X63" i="2"/>
  <c r="W63" i="2"/>
  <c r="AB53" i="2"/>
  <c r="X53" i="2"/>
  <c r="Y53" i="2"/>
  <c r="W53" i="2"/>
  <c r="AB52" i="2"/>
  <c r="Y52" i="2"/>
  <c r="X52" i="2"/>
  <c r="W52" i="2"/>
  <c r="Y34" i="2"/>
  <c r="X34" i="2"/>
  <c r="W34" i="2"/>
  <c r="AB49" i="2"/>
  <c r="Y49" i="2"/>
  <c r="X49" i="2"/>
  <c r="W49" i="2"/>
  <c r="AB70" i="2"/>
  <c r="Y70" i="2"/>
  <c r="X70" i="2"/>
  <c r="W70" i="2"/>
  <c r="AB95" i="2"/>
  <c r="Y95" i="2"/>
  <c r="X95" i="2"/>
  <c r="W95" i="2"/>
  <c r="AB82" i="2"/>
  <c r="X82" i="2"/>
  <c r="Y82" i="2"/>
  <c r="W82" i="2"/>
  <c r="AB54" i="2"/>
  <c r="Y54" i="2"/>
  <c r="X54" i="2"/>
  <c r="W54" i="2"/>
  <c r="AB37" i="2"/>
  <c r="X37" i="2"/>
  <c r="Y37" i="2"/>
  <c r="W37" i="2"/>
  <c r="U35" i="2"/>
  <c r="Y35" i="2"/>
  <c r="X35" i="2"/>
  <c r="W35" i="2"/>
  <c r="AB12" i="2"/>
  <c r="Y12" i="2"/>
  <c r="X12" i="2"/>
  <c r="W12" i="2"/>
  <c r="AB33" i="2"/>
  <c r="Y33" i="2"/>
  <c r="X33" i="2"/>
  <c r="W33" i="2"/>
  <c r="AB48" i="2"/>
  <c r="Y48" i="2"/>
  <c r="X48" i="2"/>
  <c r="W48" i="2"/>
  <c r="AB69" i="2"/>
  <c r="Y69" i="2"/>
  <c r="X69" i="2"/>
  <c r="W69" i="2"/>
  <c r="AB94" i="2"/>
  <c r="X94" i="2"/>
  <c r="Y94" i="2"/>
  <c r="W94" i="2"/>
  <c r="AB81" i="2"/>
  <c r="Y81" i="2"/>
  <c r="X81" i="2"/>
  <c r="W81" i="2"/>
  <c r="AB87" i="2"/>
  <c r="Y87" i="2"/>
  <c r="X87" i="2"/>
  <c r="W87" i="2"/>
  <c r="X10" i="2"/>
  <c r="Y10" i="2"/>
  <c r="W10" i="2"/>
  <c r="Y9" i="2"/>
  <c r="X9" i="2"/>
  <c r="W9" i="2"/>
  <c r="U23" i="2"/>
  <c r="Y23" i="2"/>
  <c r="X23" i="2"/>
  <c r="W23" i="2"/>
  <c r="AB59" i="2"/>
  <c r="Y59" i="2"/>
  <c r="X59" i="2"/>
  <c r="W59" i="2"/>
  <c r="AB47" i="2"/>
  <c r="Y47" i="2"/>
  <c r="X47" i="2"/>
  <c r="W47" i="2"/>
  <c r="AB68" i="2"/>
  <c r="Y68" i="2"/>
  <c r="X68" i="2"/>
  <c r="W68" i="2"/>
  <c r="AB93" i="2"/>
  <c r="Y93" i="2"/>
  <c r="X93" i="2"/>
  <c r="W93" i="2"/>
  <c r="AB32" i="2"/>
  <c r="Y32" i="2"/>
  <c r="X32" i="2"/>
  <c r="W32" i="2"/>
  <c r="AB86" i="2"/>
  <c r="Y86" i="2"/>
  <c r="X86" i="2"/>
  <c r="W86" i="2"/>
  <c r="Y8" i="2"/>
  <c r="X8" i="2"/>
  <c r="W8" i="2"/>
  <c r="AB20" i="2"/>
  <c r="Y20" i="2"/>
  <c r="X20" i="2"/>
  <c r="W20" i="2"/>
  <c r="AB58" i="2"/>
  <c r="Y58" i="2"/>
  <c r="X58" i="2"/>
  <c r="W58" i="2"/>
  <c r="AB46" i="2"/>
  <c r="Y46" i="2"/>
  <c r="X46" i="2"/>
  <c r="W46" i="2"/>
  <c r="AB67" i="2"/>
  <c r="Y67" i="2"/>
  <c r="X67" i="2"/>
  <c r="W67" i="2"/>
  <c r="AB92" i="2"/>
  <c r="Y92" i="2"/>
  <c r="X92" i="2"/>
  <c r="W92" i="2"/>
  <c r="AB55" i="2"/>
  <c r="Y55" i="2"/>
  <c r="X55" i="2"/>
  <c r="W55" i="2"/>
  <c r="AB38" i="2"/>
  <c r="Y38" i="2"/>
  <c r="X38" i="2"/>
  <c r="W38" i="2"/>
  <c r="Y31" i="2"/>
  <c r="X31" i="2"/>
  <c r="W31" i="2"/>
  <c r="AB50" i="2"/>
  <c r="X50" i="2"/>
  <c r="Y50" i="2"/>
  <c r="W50" i="2"/>
  <c r="AB19" i="2"/>
  <c r="X19" i="2"/>
  <c r="Y19" i="2"/>
  <c r="W19" i="2"/>
  <c r="AB57" i="2"/>
  <c r="X57" i="2"/>
  <c r="Y57" i="2"/>
  <c r="W57" i="2"/>
  <c r="AB45" i="2"/>
  <c r="Y45" i="2"/>
  <c r="X45" i="2"/>
  <c r="W45" i="2"/>
  <c r="AB66" i="2"/>
  <c r="Y66" i="2"/>
  <c r="X66" i="2"/>
  <c r="W66" i="2"/>
  <c r="AB91" i="2"/>
  <c r="Y91" i="2"/>
  <c r="X91" i="2"/>
  <c r="W91" i="2"/>
  <c r="AB25" i="3"/>
  <c r="Y25" i="3"/>
  <c r="W25" i="3"/>
  <c r="Z3" i="3"/>
  <c r="W3" i="3"/>
  <c r="AA25" i="3"/>
  <c r="X25" i="3"/>
  <c r="AB3" i="3"/>
  <c r="Y3" i="3"/>
  <c r="X18" i="3"/>
  <c r="Y18" i="3"/>
  <c r="X21" i="3"/>
  <c r="Y21" i="3"/>
  <c r="X45" i="3"/>
  <c r="Y45" i="3"/>
  <c r="X84" i="3"/>
  <c r="Y84" i="3"/>
  <c r="X87" i="3"/>
  <c r="Y87" i="3"/>
  <c r="X90" i="3"/>
  <c r="Y90" i="3"/>
  <c r="Y48" i="3"/>
  <c r="X64" i="3"/>
  <c r="Y64" i="3"/>
  <c r="X93" i="3"/>
  <c r="Y93" i="3"/>
  <c r="X96" i="3"/>
  <c r="Y96" i="3"/>
  <c r="X66" i="3"/>
  <c r="Y66" i="3"/>
  <c r="X39" i="3"/>
  <c r="Y39" i="3"/>
  <c r="X67" i="3"/>
  <c r="Y67" i="3"/>
  <c r="X73" i="3"/>
  <c r="Y73" i="3"/>
  <c r="X72" i="3"/>
  <c r="Y72" i="3"/>
  <c r="X16" i="3"/>
  <c r="Y16" i="3"/>
  <c r="X76" i="3"/>
  <c r="Y76" i="3"/>
  <c r="X79" i="3"/>
  <c r="Y79" i="3"/>
  <c r="X82" i="3"/>
  <c r="Y82" i="3"/>
  <c r="X69" i="3"/>
  <c r="Y69" i="3"/>
  <c r="X19" i="3"/>
  <c r="Y19" i="3"/>
  <c r="X46" i="3"/>
  <c r="Y46" i="3"/>
  <c r="X85" i="3"/>
  <c r="Y85" i="3"/>
  <c r="X88" i="3"/>
  <c r="Y88" i="3"/>
  <c r="X91" i="3"/>
  <c r="Y91" i="3"/>
  <c r="X37" i="3"/>
  <c r="Y37" i="3"/>
  <c r="Y49" i="3"/>
  <c r="X62" i="3"/>
  <c r="Y62" i="3"/>
  <c r="X65" i="3"/>
  <c r="Y65" i="3"/>
  <c r="X94" i="3"/>
  <c r="Y94" i="3"/>
  <c r="X38" i="3"/>
  <c r="Y38" i="3"/>
  <c r="X75" i="3"/>
  <c r="Y75" i="3"/>
  <c r="X40" i="3"/>
  <c r="Y40" i="3"/>
  <c r="X68" i="3"/>
  <c r="Y68" i="3"/>
  <c r="X74" i="3"/>
  <c r="Y74" i="3"/>
  <c r="X32" i="3"/>
  <c r="Y32" i="3"/>
  <c r="X17" i="3"/>
  <c r="Y17" i="3"/>
  <c r="X31" i="3"/>
  <c r="Y31" i="3"/>
  <c r="X77" i="3"/>
  <c r="Y77" i="3"/>
  <c r="X80" i="3"/>
  <c r="Y80" i="3"/>
  <c r="X83" i="3"/>
  <c r="Y83" i="3"/>
  <c r="X41" i="3"/>
  <c r="Y41" i="3"/>
  <c r="X78" i="3"/>
  <c r="Y78" i="3"/>
  <c r="X20" i="3"/>
  <c r="Y20" i="3"/>
  <c r="X86" i="3"/>
  <c r="Y86" i="3"/>
  <c r="X89" i="3"/>
  <c r="Y89" i="3"/>
  <c r="X92" i="3"/>
  <c r="Y92" i="3"/>
  <c r="X81" i="3"/>
  <c r="Y81" i="3"/>
  <c r="X47" i="3"/>
  <c r="Y47" i="3"/>
  <c r="Y50" i="3"/>
  <c r="X63" i="3"/>
  <c r="Y63" i="3"/>
  <c r="X95" i="3"/>
  <c r="Y95" i="3"/>
  <c r="V47" i="3"/>
  <c r="W47" i="3"/>
  <c r="T50" i="3"/>
  <c r="W50" i="3"/>
  <c r="U53" i="3"/>
  <c r="W53" i="3"/>
  <c r="V63" i="3"/>
  <c r="W63" i="3"/>
  <c r="V95" i="3"/>
  <c r="W95" i="3"/>
  <c r="U38" i="3"/>
  <c r="W38" i="3"/>
  <c r="V41" i="3"/>
  <c r="W41" i="3"/>
  <c r="U56" i="3"/>
  <c r="W56" i="3"/>
  <c r="V60" i="3"/>
  <c r="W60" i="3"/>
  <c r="V66" i="3"/>
  <c r="W66" i="3"/>
  <c r="V69" i="3"/>
  <c r="W69" i="3"/>
  <c r="V72" i="3"/>
  <c r="W72" i="3"/>
  <c r="U81" i="3"/>
  <c r="W81" i="3"/>
  <c r="V21" i="3"/>
  <c r="W21" i="3"/>
  <c r="U45" i="3"/>
  <c r="W45" i="3"/>
  <c r="U84" i="3"/>
  <c r="W84" i="3"/>
  <c r="V87" i="3"/>
  <c r="W87" i="3"/>
  <c r="V90" i="3"/>
  <c r="W90" i="3"/>
  <c r="T48" i="3"/>
  <c r="W48" i="3"/>
  <c r="V54" i="3"/>
  <c r="W54" i="3"/>
  <c r="V64" i="3"/>
  <c r="W64" i="3"/>
  <c r="V93" i="3"/>
  <c r="W93" i="3"/>
  <c r="T96" i="3"/>
  <c r="W96" i="3"/>
  <c r="V75" i="3"/>
  <c r="W75" i="3"/>
  <c r="V18" i="3"/>
  <c r="W18" i="3"/>
  <c r="V16" i="3"/>
  <c r="W16" i="3"/>
  <c r="T76" i="3"/>
  <c r="W76" i="3"/>
  <c r="U79" i="3"/>
  <c r="W79" i="3"/>
  <c r="V82" i="3"/>
  <c r="W82" i="3"/>
  <c r="V32" i="3"/>
  <c r="W32" i="3"/>
  <c r="T19" i="3"/>
  <c r="W19" i="3"/>
  <c r="T46" i="3"/>
  <c r="W46" i="3"/>
  <c r="T85" i="3"/>
  <c r="W85" i="3"/>
  <c r="V88" i="3"/>
  <c r="W88" i="3"/>
  <c r="T91" i="3"/>
  <c r="W91" i="3"/>
  <c r="V39" i="3"/>
  <c r="W39" i="3"/>
  <c r="V57" i="3"/>
  <c r="W57" i="3"/>
  <c r="V67" i="3"/>
  <c r="W67" i="3"/>
  <c r="U73" i="3"/>
  <c r="W73" i="3"/>
  <c r="V37" i="3"/>
  <c r="W37" i="3"/>
  <c r="V49" i="3"/>
  <c r="W49" i="3"/>
  <c r="U52" i="3"/>
  <c r="W52" i="3"/>
  <c r="V55" i="3"/>
  <c r="W55" i="3"/>
  <c r="V62" i="3"/>
  <c r="W62" i="3"/>
  <c r="V65" i="3"/>
  <c r="W65" i="3"/>
  <c r="V94" i="3"/>
  <c r="W94" i="3"/>
  <c r="V78" i="3"/>
  <c r="W78" i="3"/>
  <c r="V40" i="3"/>
  <c r="W40" i="3"/>
  <c r="T17" i="3"/>
  <c r="W17" i="3"/>
  <c r="U31" i="3"/>
  <c r="W31" i="3"/>
  <c r="V77" i="3"/>
  <c r="W77" i="3"/>
  <c r="V80" i="3"/>
  <c r="W80" i="3"/>
  <c r="T83" i="3"/>
  <c r="W83" i="3"/>
  <c r="U58" i="3"/>
  <c r="W58" i="3"/>
  <c r="V68" i="3"/>
  <c r="W68" i="3"/>
  <c r="T74" i="3"/>
  <c r="W74" i="3"/>
  <c r="V20" i="3"/>
  <c r="W20" i="3"/>
  <c r="U86" i="3"/>
  <c r="W86" i="3"/>
  <c r="V89" i="3"/>
  <c r="W89" i="3"/>
  <c r="V92" i="3"/>
  <c r="W92" i="3"/>
  <c r="U26" i="3"/>
  <c r="V33" i="3"/>
  <c r="V61" i="3"/>
  <c r="T43" i="3"/>
  <c r="C138" i="1"/>
  <c r="V42" i="3"/>
  <c r="V15" i="3"/>
  <c r="AA3" i="3"/>
  <c r="V5" i="3"/>
  <c r="T90" i="2"/>
  <c r="U15" i="2"/>
  <c r="U39" i="2"/>
  <c r="T45" i="2"/>
  <c r="U90" i="2"/>
  <c r="U19" i="2"/>
  <c r="U53" i="2"/>
  <c r="U57" i="2"/>
  <c r="U67" i="2"/>
  <c r="T69" i="2"/>
  <c r="T17" i="2"/>
  <c r="T41" i="2"/>
  <c r="T55" i="2"/>
  <c r="U84" i="2"/>
  <c r="U17" i="2"/>
  <c r="U41" i="2"/>
  <c r="U55" i="2"/>
  <c r="U69" i="2"/>
  <c r="T86" i="2"/>
  <c r="T19" i="2"/>
  <c r="T57" i="2"/>
  <c r="T72" i="2"/>
  <c r="U72" i="2"/>
  <c r="T8" i="2"/>
  <c r="U8" i="2"/>
  <c r="U45" i="2"/>
  <c r="U59" i="2"/>
  <c r="T92" i="2"/>
  <c r="T10" i="2"/>
  <c r="T27" i="2"/>
  <c r="T47" i="2"/>
  <c r="T78" i="2"/>
  <c r="U92" i="2"/>
  <c r="T59" i="2"/>
  <c r="U10" i="2"/>
  <c r="U27" i="2"/>
  <c r="U47" i="2"/>
  <c r="T63" i="2"/>
  <c r="U78" i="2"/>
  <c r="T94" i="2"/>
  <c r="T84" i="2"/>
  <c r="T49" i="2"/>
  <c r="T65" i="2"/>
  <c r="U94" i="2"/>
  <c r="T51" i="2"/>
  <c r="U65" i="2"/>
  <c r="T15" i="2"/>
  <c r="T39" i="2"/>
  <c r="T53" i="2"/>
  <c r="T67" i="2"/>
  <c r="T82" i="2"/>
  <c r="T29" i="2"/>
  <c r="U49" i="2"/>
  <c r="U51" i="2"/>
  <c r="U82" i="2"/>
  <c r="U86" i="2"/>
  <c r="V8" i="2"/>
  <c r="V10" i="2"/>
  <c r="V15" i="2"/>
  <c r="V17" i="2"/>
  <c r="V19" i="2"/>
  <c r="V23" i="2"/>
  <c r="V27" i="2"/>
  <c r="V35" i="2"/>
  <c r="V37" i="2"/>
  <c r="V39" i="2"/>
  <c r="V41" i="2"/>
  <c r="V45" i="2"/>
  <c r="V47" i="2"/>
  <c r="V49" i="2"/>
  <c r="V53" i="2"/>
  <c r="V55" i="2"/>
  <c r="V57" i="2"/>
  <c r="V59" i="2"/>
  <c r="V63" i="2"/>
  <c r="V65" i="2"/>
  <c r="V67" i="2"/>
  <c r="V69" i="2"/>
  <c r="V72" i="2"/>
  <c r="V78" i="2"/>
  <c r="V82" i="2"/>
  <c r="V84" i="2"/>
  <c r="V86" i="2"/>
  <c r="V90" i="2"/>
  <c r="V92" i="2"/>
  <c r="V94" i="2"/>
  <c r="U37" i="2"/>
  <c r="Z4" i="2"/>
  <c r="Z6" i="2"/>
  <c r="Z15" i="2"/>
  <c r="Z17" i="2"/>
  <c r="Z19" i="2"/>
  <c r="Z23" i="2"/>
  <c r="Z25" i="2"/>
  <c r="Z27" i="2"/>
  <c r="Z29" i="2"/>
  <c r="Z31" i="2"/>
  <c r="Z33" i="2"/>
  <c r="Z35" i="2"/>
  <c r="Z37" i="2"/>
  <c r="Z39" i="2"/>
  <c r="Z41" i="2"/>
  <c r="Z43" i="2"/>
  <c r="Z45" i="2"/>
  <c r="Z47" i="2"/>
  <c r="Z49" i="2"/>
  <c r="Z51" i="2"/>
  <c r="Z53" i="2"/>
  <c r="Z55" i="2"/>
  <c r="Z57" i="2"/>
  <c r="Z59" i="2"/>
  <c r="Z61" i="2"/>
  <c r="Z63" i="2"/>
  <c r="Z65" i="2"/>
  <c r="Z67" i="2"/>
  <c r="Z69" i="2"/>
  <c r="Z72" i="2"/>
  <c r="Z78" i="2"/>
  <c r="Z82" i="2"/>
  <c r="Z84" i="2"/>
  <c r="Z86" i="2"/>
  <c r="Z90" i="2"/>
  <c r="Z92" i="2"/>
  <c r="Z94" i="2"/>
  <c r="Z96" i="2"/>
  <c r="T37" i="2"/>
  <c r="AA6" i="2"/>
  <c r="AA13" i="2"/>
  <c r="AA15" i="2"/>
  <c r="AA17" i="2"/>
  <c r="AA19" i="2"/>
  <c r="AA23" i="2"/>
  <c r="AA25" i="2"/>
  <c r="AA27" i="2"/>
  <c r="AA29" i="2"/>
  <c r="AA31" i="2"/>
  <c r="AA33" i="2"/>
  <c r="AA35" i="2"/>
  <c r="AA37" i="2"/>
  <c r="AA39" i="2"/>
  <c r="AA41" i="2"/>
  <c r="AA45" i="2"/>
  <c r="AA47" i="2"/>
  <c r="AA49" i="2"/>
  <c r="AA51" i="2"/>
  <c r="AA53" i="2"/>
  <c r="AA55" i="2"/>
  <c r="AA57" i="2"/>
  <c r="AA59" i="2"/>
  <c r="AA61" i="2"/>
  <c r="AA63" i="2"/>
  <c r="AA65" i="2"/>
  <c r="AA67" i="2"/>
  <c r="AA69" i="2"/>
  <c r="AA72" i="2"/>
  <c r="AA78" i="2"/>
  <c r="AA82" i="2"/>
  <c r="AA84" i="2"/>
  <c r="AA86" i="2"/>
  <c r="AA90" i="2"/>
  <c r="AA92" i="2"/>
  <c r="AA94" i="2"/>
  <c r="AA96" i="2"/>
  <c r="AB23" i="2"/>
  <c r="AB31" i="2"/>
  <c r="AB35" i="2"/>
  <c r="AB61" i="2"/>
  <c r="AB63" i="2"/>
  <c r="T23" i="2"/>
  <c r="T35" i="2"/>
  <c r="T9" i="2"/>
  <c r="T18" i="2"/>
  <c r="T20" i="2"/>
  <c r="T26" i="2"/>
  <c r="T32" i="2"/>
  <c r="T36" i="2"/>
  <c r="T38" i="2"/>
  <c r="T40" i="2"/>
  <c r="T46" i="2"/>
  <c r="T48" i="2"/>
  <c r="T50" i="2"/>
  <c r="T52" i="2"/>
  <c r="T54" i="2"/>
  <c r="T56" i="2"/>
  <c r="T58" i="2"/>
  <c r="T62" i="2"/>
  <c r="T64" i="2"/>
  <c r="T66" i="2"/>
  <c r="T68" i="2"/>
  <c r="T70" i="2"/>
  <c r="T75" i="2"/>
  <c r="T81" i="2"/>
  <c r="T83" i="2"/>
  <c r="T85" i="2"/>
  <c r="T87" i="2"/>
  <c r="T89" i="2"/>
  <c r="T91" i="2"/>
  <c r="T93" i="2"/>
  <c r="T95" i="2"/>
  <c r="U9" i="2"/>
  <c r="U18" i="2"/>
  <c r="U20" i="2"/>
  <c r="U32" i="2"/>
  <c r="U36" i="2"/>
  <c r="U38" i="2"/>
  <c r="U40" i="2"/>
  <c r="U46" i="2"/>
  <c r="U48" i="2"/>
  <c r="U50" i="2"/>
  <c r="U52" i="2"/>
  <c r="U54" i="2"/>
  <c r="U56" i="2"/>
  <c r="U58" i="2"/>
  <c r="U62" i="2"/>
  <c r="U64" i="2"/>
  <c r="U66" i="2"/>
  <c r="U68" i="2"/>
  <c r="U70" i="2"/>
  <c r="U75" i="2"/>
  <c r="U81" i="2"/>
  <c r="U83" i="2"/>
  <c r="U85" i="2"/>
  <c r="U87" i="2"/>
  <c r="U91" i="2"/>
  <c r="U93" i="2"/>
  <c r="U95" i="2"/>
  <c r="U31" i="2"/>
  <c r="V9" i="2"/>
  <c r="V18" i="2"/>
  <c r="V20" i="2"/>
  <c r="V32" i="2"/>
  <c r="V36" i="2"/>
  <c r="V38" i="2"/>
  <c r="V40" i="2"/>
  <c r="V46" i="2"/>
  <c r="V48" i="2"/>
  <c r="V50" i="2"/>
  <c r="V52" i="2"/>
  <c r="V54" i="2"/>
  <c r="V56" i="2"/>
  <c r="V58" i="2"/>
  <c r="V62" i="2"/>
  <c r="V64" i="2"/>
  <c r="V66" i="2"/>
  <c r="V68" i="2"/>
  <c r="V70" i="2"/>
  <c r="V75" i="2"/>
  <c r="V81" i="2"/>
  <c r="V83" i="2"/>
  <c r="V85" i="2"/>
  <c r="V87" i="2"/>
  <c r="V91" i="2"/>
  <c r="V93" i="2"/>
  <c r="V95" i="2"/>
  <c r="Z3" i="2"/>
  <c r="Z5" i="2"/>
  <c r="Z12" i="2"/>
  <c r="Z18" i="2"/>
  <c r="Z20" i="2"/>
  <c r="Z24" i="2"/>
  <c r="Z26" i="2"/>
  <c r="Z30" i="2"/>
  <c r="Z32" i="2"/>
  <c r="Z36" i="2"/>
  <c r="Z38" i="2"/>
  <c r="Z40" i="2"/>
  <c r="Z46" i="2"/>
  <c r="Z48" i="2"/>
  <c r="Z50" i="2"/>
  <c r="Z52" i="2"/>
  <c r="Z54" i="2"/>
  <c r="Z56" i="2"/>
  <c r="Z58" i="2"/>
  <c r="Z60" i="2"/>
  <c r="Z62" i="2"/>
  <c r="Z64" i="2"/>
  <c r="Z66" i="2"/>
  <c r="Z68" i="2"/>
  <c r="Z70" i="2"/>
  <c r="Z75" i="2"/>
  <c r="Z81" i="2"/>
  <c r="Z83" i="2"/>
  <c r="Z85" i="2"/>
  <c r="Z87" i="2"/>
  <c r="Z89" i="2"/>
  <c r="Z91" i="2"/>
  <c r="Z93" i="2"/>
  <c r="Z95" i="2"/>
  <c r="AA5" i="2"/>
  <c r="AA12" i="2"/>
  <c r="AA14" i="2"/>
  <c r="AA18" i="2"/>
  <c r="AA20" i="2"/>
  <c r="AA24" i="2"/>
  <c r="AA26" i="2"/>
  <c r="AA30" i="2"/>
  <c r="AA32" i="2"/>
  <c r="AA36" i="2"/>
  <c r="AA38" i="2"/>
  <c r="AA40" i="2"/>
  <c r="AA46" i="2"/>
  <c r="AA48" i="2"/>
  <c r="AA50" i="2"/>
  <c r="AA52" i="2"/>
  <c r="AA54" i="2"/>
  <c r="AA56" i="2"/>
  <c r="AA58" i="2"/>
  <c r="AA60" i="2"/>
  <c r="AA62" i="2"/>
  <c r="AA64" i="2"/>
  <c r="AA66" i="2"/>
  <c r="AA68" i="2"/>
  <c r="AA70" i="2"/>
  <c r="AA75" i="2"/>
  <c r="AA81" i="2"/>
  <c r="AA83" i="2"/>
  <c r="AA85" i="2"/>
  <c r="AA87" i="2"/>
  <c r="AA89" i="2"/>
  <c r="AA91" i="2"/>
  <c r="AA93" i="2"/>
  <c r="AA95" i="2"/>
  <c r="AB93" i="3"/>
  <c r="AB82" i="3"/>
  <c r="AB70" i="3"/>
  <c r="AB44" i="3"/>
  <c r="Z42" i="3"/>
  <c r="AB94" i="3"/>
  <c r="AB68" i="3"/>
  <c r="AB65" i="3"/>
  <c r="AA77" i="3"/>
  <c r="AB91" i="3"/>
  <c r="AB64" i="3"/>
  <c r="AB32" i="3"/>
  <c r="AB88" i="3"/>
  <c r="AB28" i="3"/>
  <c r="AB83" i="3"/>
  <c r="AB81" i="3"/>
  <c r="AB80" i="3"/>
  <c r="AB20" i="3"/>
  <c r="AB77" i="3"/>
  <c r="AB49" i="3"/>
  <c r="AB18" i="3"/>
  <c r="AB74" i="3"/>
  <c r="AB46" i="3"/>
  <c r="AB71" i="3"/>
  <c r="AB45" i="3"/>
  <c r="AB19" i="3"/>
  <c r="AB79" i="3"/>
  <c r="AB67" i="3"/>
  <c r="AB42" i="3"/>
  <c r="AB30" i="3"/>
  <c r="AB16" i="3"/>
  <c r="AB90" i="3"/>
  <c r="AB78" i="3"/>
  <c r="AB66" i="3"/>
  <c r="AB41" i="3"/>
  <c r="AB29" i="3"/>
  <c r="AB15" i="3"/>
  <c r="AB89" i="3"/>
  <c r="AB40" i="3"/>
  <c r="AB14" i="3"/>
  <c r="AB76" i="3"/>
  <c r="AB39" i="3"/>
  <c r="AB27" i="3"/>
  <c r="AB87" i="3"/>
  <c r="AB75" i="3"/>
  <c r="AB63" i="3"/>
  <c r="AB50" i="3"/>
  <c r="AB38" i="3"/>
  <c r="AB12" i="3"/>
  <c r="AB62" i="3"/>
  <c r="AB11" i="3"/>
  <c r="AB86" i="3"/>
  <c r="AB37" i="3"/>
  <c r="AB85" i="3"/>
  <c r="AB73" i="3"/>
  <c r="AB61" i="3"/>
  <c r="AB48" i="3"/>
  <c r="AB36" i="3"/>
  <c r="AB10" i="3"/>
  <c r="AA91" i="3"/>
  <c r="AB96" i="3"/>
  <c r="AB84" i="3"/>
  <c r="AB72" i="3"/>
  <c r="AB47" i="3"/>
  <c r="AB35" i="3"/>
  <c r="AB21" i="3"/>
  <c r="AB9" i="3"/>
  <c r="AB95" i="3"/>
  <c r="AB69" i="3"/>
  <c r="AB5" i="3"/>
  <c r="AB92" i="3"/>
  <c r="AB43" i="3"/>
  <c r="AB31" i="3"/>
  <c r="AB17" i="3"/>
  <c r="AB4" i="3"/>
  <c r="AA38" i="3"/>
  <c r="AA94" i="3"/>
  <c r="AA32" i="3"/>
  <c r="AA88" i="3"/>
  <c r="AA83" i="3"/>
  <c r="AA82" i="3"/>
  <c r="AA81" i="3"/>
  <c r="AA28" i="3"/>
  <c r="AA80" i="3"/>
  <c r="AA74" i="3"/>
  <c r="AA46" i="3"/>
  <c r="AA71" i="3"/>
  <c r="AA45" i="3"/>
  <c r="AA18" i="3"/>
  <c r="AA49" i="3"/>
  <c r="AA95" i="3"/>
  <c r="AA70" i="3"/>
  <c r="AA44" i="3"/>
  <c r="AA17" i="3"/>
  <c r="AA68" i="3"/>
  <c r="AA43" i="3"/>
  <c r="AA14" i="3"/>
  <c r="AA93" i="3"/>
  <c r="AA65" i="3"/>
  <c r="AA40" i="3"/>
  <c r="AA64" i="3"/>
  <c r="AA4" i="3"/>
  <c r="AA92" i="3"/>
  <c r="AA31" i="3"/>
  <c r="AA79" i="3"/>
  <c r="AA67" i="3"/>
  <c r="AA42" i="3"/>
  <c r="AA30" i="3"/>
  <c r="AA16" i="3"/>
  <c r="AA90" i="3"/>
  <c r="AA78" i="3"/>
  <c r="AA66" i="3"/>
  <c r="AA41" i="3"/>
  <c r="AA29" i="3"/>
  <c r="AA15" i="3"/>
  <c r="AA39" i="3"/>
  <c r="AA87" i="3"/>
  <c r="AA75" i="3"/>
  <c r="AA63" i="3"/>
  <c r="AA50" i="3"/>
  <c r="AA12" i="3"/>
  <c r="AA89" i="3"/>
  <c r="AA86" i="3"/>
  <c r="AA85" i="3"/>
  <c r="AA73" i="3"/>
  <c r="AA61" i="3"/>
  <c r="AA48" i="3"/>
  <c r="AA36" i="3"/>
  <c r="AA10" i="3"/>
  <c r="AA76" i="3"/>
  <c r="AA27" i="3"/>
  <c r="AA62" i="3"/>
  <c r="AA37" i="3"/>
  <c r="AA11" i="3"/>
  <c r="AA96" i="3"/>
  <c r="AA84" i="3"/>
  <c r="AA72" i="3"/>
  <c r="AA47" i="3"/>
  <c r="AA35" i="3"/>
  <c r="AA21" i="3"/>
  <c r="AA9" i="3"/>
  <c r="AA20" i="3"/>
  <c r="AA19" i="3"/>
  <c r="AA69" i="3"/>
  <c r="AA5" i="3"/>
  <c r="Z96" i="3"/>
  <c r="Z95" i="3"/>
  <c r="Z76" i="3"/>
  <c r="Z77" i="3"/>
  <c r="Z40" i="3"/>
  <c r="Z66" i="3"/>
  <c r="Z29" i="3"/>
  <c r="Z69" i="3"/>
  <c r="Z93" i="3"/>
  <c r="Z64" i="3"/>
  <c r="Z28" i="3"/>
  <c r="Z90" i="3"/>
  <c r="Z61" i="3"/>
  <c r="Z89" i="3"/>
  <c r="Z88" i="3"/>
  <c r="Z85" i="3"/>
  <c r="Z20" i="3"/>
  <c r="Z83" i="3"/>
  <c r="Z49" i="3"/>
  <c r="Z15" i="3"/>
  <c r="Z81" i="3"/>
  <c r="Z46" i="3"/>
  <c r="Z14" i="3"/>
  <c r="Z78" i="3"/>
  <c r="Z41" i="3"/>
  <c r="Z91" i="3"/>
  <c r="Z79" i="3"/>
  <c r="Z67" i="3"/>
  <c r="Z16" i="3"/>
  <c r="Z39" i="3"/>
  <c r="Z27" i="3"/>
  <c r="Z87" i="3"/>
  <c r="Z75" i="3"/>
  <c r="Z63" i="3"/>
  <c r="Z50" i="3"/>
  <c r="Z38" i="3"/>
  <c r="Z12" i="3"/>
  <c r="Z86" i="3"/>
  <c r="Z74" i="3"/>
  <c r="Z62" i="3"/>
  <c r="Z37" i="3"/>
  <c r="Z11" i="3"/>
  <c r="Z73" i="3"/>
  <c r="Z48" i="3"/>
  <c r="Z36" i="3"/>
  <c r="Z65" i="3"/>
  <c r="Z84" i="3"/>
  <c r="Z72" i="3"/>
  <c r="Z60" i="3"/>
  <c r="Z47" i="3"/>
  <c r="Z35" i="3"/>
  <c r="Z21" i="3"/>
  <c r="Z71" i="3"/>
  <c r="Z94" i="3"/>
  <c r="Z82" i="3"/>
  <c r="Z70" i="3"/>
  <c r="Z45" i="3"/>
  <c r="Z19" i="3"/>
  <c r="Z44" i="3"/>
  <c r="Z32" i="3"/>
  <c r="Z18" i="3"/>
  <c r="Z5" i="3"/>
  <c r="Z92" i="3"/>
  <c r="Z80" i="3"/>
  <c r="Z68" i="3"/>
  <c r="Z43" i="3"/>
  <c r="Z31" i="3"/>
  <c r="Z17" i="3"/>
  <c r="Z4" i="3"/>
  <c r="U50" i="3"/>
  <c r="T66" i="3"/>
  <c r="T58" i="3"/>
  <c r="V50" i="3"/>
  <c r="U7" i="3"/>
  <c r="T52" i="3"/>
  <c r="V25" i="3"/>
  <c r="U48" i="3"/>
  <c r="V48" i="3"/>
  <c r="U12" i="3"/>
  <c r="T61" i="3"/>
  <c r="U43" i="3"/>
  <c r="V85" i="3"/>
  <c r="V43" i="3"/>
  <c r="V38" i="3"/>
  <c r="U83" i="3"/>
  <c r="T41" i="3"/>
  <c r="T73" i="3"/>
  <c r="T81" i="3"/>
  <c r="V83" i="3"/>
  <c r="V73" i="3"/>
  <c r="V81" i="3"/>
  <c r="T25" i="3"/>
  <c r="T68" i="3"/>
  <c r="V79" i="3"/>
  <c r="V52" i="3"/>
  <c r="U66" i="3"/>
  <c r="T64" i="3"/>
  <c r="V29" i="3"/>
  <c r="V45" i="3"/>
  <c r="T16" i="3"/>
  <c r="T21" i="3"/>
  <c r="U36" i="3"/>
  <c r="U41" i="3"/>
  <c r="V58" i="3"/>
  <c r="U64" i="3"/>
  <c r="T11" i="3"/>
  <c r="U21" i="3"/>
  <c r="U19" i="3"/>
  <c r="V56" i="3"/>
  <c r="T90" i="3"/>
  <c r="V14" i="3"/>
  <c r="V19" i="3"/>
  <c r="V9" i="3"/>
  <c r="U85" i="3"/>
  <c r="T30" i="3"/>
  <c r="U30" i="3"/>
  <c r="U71" i="3"/>
  <c r="T88" i="3"/>
  <c r="U17" i="3"/>
  <c r="V30" i="3"/>
  <c r="V71" i="3"/>
  <c r="T78" i="3"/>
  <c r="T80" i="3"/>
  <c r="U88" i="3"/>
  <c r="T95" i="3"/>
  <c r="T28" i="3"/>
  <c r="U46" i="3"/>
  <c r="T69" i="3"/>
  <c r="U78" i="3"/>
  <c r="U80" i="3"/>
  <c r="V84" i="3"/>
  <c r="T86" i="3"/>
  <c r="T93" i="3"/>
  <c r="T5" i="3"/>
  <c r="V22" i="3"/>
  <c r="T26" i="3"/>
  <c r="U28" i="3"/>
  <c r="T35" i="3"/>
  <c r="T55" i="3"/>
  <c r="T57" i="3"/>
  <c r="U69" i="3"/>
  <c r="U76" i="3"/>
  <c r="V86" i="3"/>
  <c r="U93" i="3"/>
  <c r="T3" i="3"/>
  <c r="V26" i="3"/>
  <c r="T33" i="3"/>
  <c r="V51" i="3"/>
  <c r="T53" i="3"/>
  <c r="U55" i="3"/>
  <c r="U57" i="3"/>
  <c r="V76" i="3"/>
  <c r="U91" i="3"/>
  <c r="U3" i="3"/>
  <c r="U33" i="3"/>
  <c r="T40" i="3"/>
  <c r="V53" i="3"/>
  <c r="T9" i="3"/>
  <c r="U16" i="3"/>
  <c r="T31" i="3"/>
  <c r="T38" i="3"/>
  <c r="T45" i="3"/>
  <c r="U61" i="3"/>
  <c r="T63" i="3"/>
  <c r="U74" i="3"/>
  <c r="U96" i="3"/>
  <c r="U14" i="3"/>
  <c r="V31" i="3"/>
  <c r="V7" i="3"/>
  <c r="V12" i="3"/>
  <c r="V17" i="3"/>
  <c r="V36" i="3"/>
  <c r="V46" i="3"/>
  <c r="V74" i="3"/>
  <c r="V91" i="3"/>
  <c r="V96" i="3"/>
  <c r="U11" i="3"/>
  <c r="U35" i="3"/>
  <c r="U40" i="3"/>
  <c r="U63" i="3"/>
  <c r="U68" i="3"/>
  <c r="U90" i="3"/>
  <c r="U95" i="3"/>
  <c r="T13" i="3"/>
  <c r="T18" i="3"/>
  <c r="T42" i="3"/>
  <c r="T47" i="3"/>
  <c r="T70" i="3"/>
  <c r="T75" i="3"/>
  <c r="T8" i="3"/>
  <c r="U13" i="3"/>
  <c r="U18" i="3"/>
  <c r="T27" i="3"/>
  <c r="T32" i="3"/>
  <c r="T37" i="3"/>
  <c r="U42" i="3"/>
  <c r="U47" i="3"/>
  <c r="T54" i="3"/>
  <c r="T60" i="3"/>
  <c r="T65" i="3"/>
  <c r="U70" i="3"/>
  <c r="U75" i="3"/>
  <c r="T82" i="3"/>
  <c r="T87" i="3"/>
  <c r="T92" i="3"/>
  <c r="U8" i="3"/>
  <c r="T15" i="3"/>
  <c r="T20" i="3"/>
  <c r="U27" i="3"/>
  <c r="U32" i="3"/>
  <c r="U37" i="3"/>
  <c r="T44" i="3"/>
  <c r="T49" i="3"/>
  <c r="U54" i="3"/>
  <c r="U60" i="3"/>
  <c r="U65" i="3"/>
  <c r="T72" i="3"/>
  <c r="T77" i="3"/>
  <c r="U82" i="3"/>
  <c r="U87" i="3"/>
  <c r="U92" i="3"/>
  <c r="T4" i="3"/>
  <c r="T10" i="3"/>
  <c r="U15" i="3"/>
  <c r="U20" i="3"/>
  <c r="T34" i="3"/>
  <c r="T39" i="3"/>
  <c r="U44" i="3"/>
  <c r="U49" i="3"/>
  <c r="T62" i="3"/>
  <c r="T67" i="3"/>
  <c r="U72" i="3"/>
  <c r="U77" i="3"/>
  <c r="T89" i="3"/>
  <c r="T94" i="3"/>
  <c r="U4" i="3"/>
  <c r="U10" i="3"/>
  <c r="T22" i="3"/>
  <c r="T29" i="3"/>
  <c r="U34" i="3"/>
  <c r="U39" i="3"/>
  <c r="T51" i="3"/>
  <c r="T56" i="3"/>
  <c r="U62" i="3"/>
  <c r="U67" i="3"/>
  <c r="T79" i="3"/>
  <c r="T84" i="3"/>
  <c r="U89" i="3"/>
  <c r="U94" i="3"/>
  <c r="R96" i="2"/>
  <c r="V96" i="2" s="1"/>
  <c r="Q96" i="2"/>
  <c r="U96" i="2" s="1"/>
  <c r="P96" i="2"/>
  <c r="T96" i="2" s="1"/>
  <c r="R95" i="2"/>
  <c r="Q95" i="2"/>
  <c r="P95" i="2"/>
  <c r="R94" i="2"/>
  <c r="Q94" i="2"/>
  <c r="P94" i="2"/>
  <c r="R93" i="2"/>
  <c r="Q93" i="2"/>
  <c r="P93" i="2"/>
  <c r="I84" i="1"/>
  <c r="U84" i="1" s="1"/>
  <c r="V84" i="1" s="1"/>
  <c r="R92" i="2"/>
  <c r="Q92" i="2"/>
  <c r="P92" i="2"/>
  <c r="R91" i="2"/>
  <c r="Q91" i="2"/>
  <c r="P91" i="2"/>
  <c r="R90" i="2"/>
  <c r="Q90" i="2"/>
  <c r="P90" i="2"/>
  <c r="R89" i="2"/>
  <c r="V89" i="2" s="1"/>
  <c r="Q89" i="2"/>
  <c r="U89" i="2" s="1"/>
  <c r="P89" i="2"/>
  <c r="R88" i="2"/>
  <c r="AB88" i="2" s="1"/>
  <c r="Q88" i="2"/>
  <c r="AA88" i="2" s="1"/>
  <c r="P88" i="2"/>
  <c r="Z88" i="2" s="1"/>
  <c r="R87" i="2"/>
  <c r="Q87" i="2"/>
  <c r="P87" i="2"/>
  <c r="R86" i="2"/>
  <c r="Q86" i="2"/>
  <c r="P86" i="2"/>
  <c r="R85" i="2"/>
  <c r="Q85" i="2"/>
  <c r="P85" i="2"/>
  <c r="R84" i="2"/>
  <c r="Q84" i="2"/>
  <c r="P84" i="2"/>
  <c r="I75" i="1"/>
  <c r="U75" i="1" s="1"/>
  <c r="V75" i="1" s="1"/>
  <c r="R83" i="2"/>
  <c r="Q83" i="2"/>
  <c r="P83" i="2"/>
  <c r="R82" i="2"/>
  <c r="Q82" i="2"/>
  <c r="P82" i="2"/>
  <c r="R81" i="2"/>
  <c r="Q81" i="2"/>
  <c r="P81" i="2"/>
  <c r="R80" i="2"/>
  <c r="AB80" i="2" s="1"/>
  <c r="Q80" i="2"/>
  <c r="AA80" i="2" s="1"/>
  <c r="P80" i="2"/>
  <c r="Z80" i="2" s="1"/>
  <c r="R79" i="2"/>
  <c r="AB79" i="2" s="1"/>
  <c r="Q79" i="2"/>
  <c r="AA79" i="2" s="1"/>
  <c r="P79" i="2"/>
  <c r="Z79" i="2" s="1"/>
  <c r="R78" i="2"/>
  <c r="Q78" i="2"/>
  <c r="P78" i="2"/>
  <c r="I66" i="1"/>
  <c r="R75" i="2"/>
  <c r="Q75" i="2"/>
  <c r="P75" i="2"/>
  <c r="R72" i="2"/>
  <c r="Q72" i="2"/>
  <c r="P72" i="2"/>
  <c r="R70" i="2"/>
  <c r="Q70" i="2"/>
  <c r="P70" i="2"/>
  <c r="R69" i="2"/>
  <c r="Q69" i="2"/>
  <c r="P69" i="2"/>
  <c r="R68" i="2"/>
  <c r="Q68" i="2"/>
  <c r="P68" i="2"/>
  <c r="R67" i="2"/>
  <c r="Q67" i="2"/>
  <c r="P67" i="2"/>
  <c r="R66" i="2"/>
  <c r="Q66" i="2"/>
  <c r="P66" i="2"/>
  <c r="R65" i="2"/>
  <c r="Q65" i="2"/>
  <c r="P65" i="2"/>
  <c r="I57" i="1"/>
  <c r="U57" i="1" s="1"/>
  <c r="V57" i="1" s="1"/>
  <c r="R64" i="2"/>
  <c r="Q64" i="2"/>
  <c r="P64" i="2"/>
  <c r="R63" i="2"/>
  <c r="Q63" i="2"/>
  <c r="P63" i="2"/>
  <c r="R62" i="2"/>
  <c r="Q62" i="2"/>
  <c r="P62" i="2"/>
  <c r="R61" i="2"/>
  <c r="V61" i="2" s="1"/>
  <c r="Q61" i="2"/>
  <c r="U61" i="2" s="1"/>
  <c r="P61" i="2"/>
  <c r="T61" i="2" s="1"/>
  <c r="R60" i="2"/>
  <c r="V60" i="2" s="1"/>
  <c r="Q60" i="2"/>
  <c r="U60" i="2" s="1"/>
  <c r="P60" i="2"/>
  <c r="T60" i="2" s="1"/>
  <c r="R59" i="2"/>
  <c r="Q59" i="2"/>
  <c r="P59" i="2"/>
  <c r="R58" i="2"/>
  <c r="Q58" i="2"/>
  <c r="P58" i="2"/>
  <c r="R57" i="2"/>
  <c r="Q57" i="2"/>
  <c r="P57" i="2"/>
  <c r="R56" i="2"/>
  <c r="Q56" i="2"/>
  <c r="P56" i="2"/>
  <c r="I48" i="1"/>
  <c r="U48" i="1" s="1"/>
  <c r="V48" i="1" s="1"/>
  <c r="R55" i="2"/>
  <c r="Q55" i="2"/>
  <c r="P55" i="2"/>
  <c r="R54" i="2"/>
  <c r="Q54" i="2"/>
  <c r="P54" i="2"/>
  <c r="R53" i="2"/>
  <c r="Q53" i="2"/>
  <c r="P53" i="2"/>
  <c r="R52" i="2"/>
  <c r="Q52" i="2"/>
  <c r="P52" i="2"/>
  <c r="R51" i="2"/>
  <c r="V51" i="2" s="1"/>
  <c r="Q51" i="2"/>
  <c r="P51" i="2"/>
  <c r="R50" i="2"/>
  <c r="Q50" i="2"/>
  <c r="P50" i="2"/>
  <c r="R49" i="2"/>
  <c r="Q49" i="2"/>
  <c r="P49" i="2"/>
  <c r="R48" i="2"/>
  <c r="Q48" i="2"/>
  <c r="P48" i="2"/>
  <c r="R47" i="2"/>
  <c r="Q47" i="2"/>
  <c r="P47" i="2"/>
  <c r="I39" i="1"/>
  <c r="U39" i="1" s="1"/>
  <c r="V39" i="1" s="1"/>
  <c r="R46" i="2"/>
  <c r="Q46" i="2"/>
  <c r="P46" i="2"/>
  <c r="R45" i="2"/>
  <c r="Q45" i="2"/>
  <c r="P45" i="2"/>
  <c r="R44" i="2"/>
  <c r="Q44" i="2"/>
  <c r="AA44" i="2" s="1"/>
  <c r="P44" i="2"/>
  <c r="T44" i="2" s="1"/>
  <c r="R43" i="2"/>
  <c r="AB43" i="2" s="1"/>
  <c r="Q43" i="2"/>
  <c r="AA43" i="2" s="1"/>
  <c r="P43" i="2"/>
  <c r="T43" i="2" s="1"/>
  <c r="R42" i="2"/>
  <c r="AB42" i="2" s="1"/>
  <c r="Q42" i="2"/>
  <c r="AA42" i="2" s="1"/>
  <c r="P42" i="2"/>
  <c r="Z42" i="2" s="1"/>
  <c r="R41" i="2"/>
  <c r="Q41" i="2"/>
  <c r="P41" i="2"/>
  <c r="R40" i="2"/>
  <c r="Q40" i="2"/>
  <c r="P40" i="2"/>
  <c r="R39" i="2"/>
  <c r="Q39" i="2"/>
  <c r="P39" i="2"/>
  <c r="R38" i="2"/>
  <c r="Q38" i="2"/>
  <c r="P38" i="2"/>
  <c r="I30" i="1"/>
  <c r="U30" i="1" s="1"/>
  <c r="V30" i="1" s="1"/>
  <c r="R37" i="2"/>
  <c r="Q37" i="2"/>
  <c r="P37" i="2"/>
  <c r="R36" i="2"/>
  <c r="Q36" i="2"/>
  <c r="P36" i="2"/>
  <c r="R35" i="2"/>
  <c r="Q35" i="2"/>
  <c r="P35" i="2"/>
  <c r="R34" i="2"/>
  <c r="V34" i="2" s="1"/>
  <c r="Q34" i="2"/>
  <c r="U34" i="2" s="1"/>
  <c r="P34" i="2"/>
  <c r="T34" i="2" s="1"/>
  <c r="R33" i="2"/>
  <c r="V33" i="2" s="1"/>
  <c r="Q33" i="2"/>
  <c r="U33" i="2" s="1"/>
  <c r="P33" i="2"/>
  <c r="T33" i="2" s="1"/>
  <c r="R32" i="2"/>
  <c r="Q32" i="2"/>
  <c r="P32" i="2"/>
  <c r="R31" i="2"/>
  <c r="V31" i="2" s="1"/>
  <c r="Q31" i="2"/>
  <c r="P31" i="2"/>
  <c r="T31" i="2" s="1"/>
  <c r="R30" i="2"/>
  <c r="V30" i="2" s="1"/>
  <c r="Q30" i="2"/>
  <c r="U30" i="2" s="1"/>
  <c r="P30" i="2"/>
  <c r="T30" i="2" s="1"/>
  <c r="R29" i="2"/>
  <c r="V29" i="2" s="1"/>
  <c r="Q29" i="2"/>
  <c r="U29" i="2" s="1"/>
  <c r="P29" i="2"/>
  <c r="I21" i="1"/>
  <c r="U21" i="1" s="1"/>
  <c r="V21" i="1" s="1"/>
  <c r="R28" i="2"/>
  <c r="Q28" i="2"/>
  <c r="U28" i="2" s="1"/>
  <c r="P28" i="2"/>
  <c r="T28" i="2" s="1"/>
  <c r="R27" i="2"/>
  <c r="Q27" i="2"/>
  <c r="P27" i="2"/>
  <c r="R26" i="2"/>
  <c r="V26" i="2" s="1"/>
  <c r="Q26" i="2"/>
  <c r="U26" i="2" s="1"/>
  <c r="P26" i="2"/>
  <c r="R25" i="2"/>
  <c r="V25" i="2" s="1"/>
  <c r="Q25" i="2"/>
  <c r="U25" i="2" s="1"/>
  <c r="P25" i="2"/>
  <c r="T25" i="2" s="1"/>
  <c r="R24" i="2"/>
  <c r="V24" i="2" s="1"/>
  <c r="Q24" i="2"/>
  <c r="U24" i="2" s="1"/>
  <c r="P24" i="2"/>
  <c r="T24" i="2" s="1"/>
  <c r="R23" i="2"/>
  <c r="Q23" i="2"/>
  <c r="P23" i="2"/>
  <c r="R20" i="2"/>
  <c r="Q20" i="2"/>
  <c r="R19" i="2"/>
  <c r="Q19" i="2"/>
  <c r="R18" i="2"/>
  <c r="Q18" i="2"/>
  <c r="R17" i="2"/>
  <c r="Q17" i="2"/>
  <c r="R16" i="2"/>
  <c r="Q16" i="2"/>
  <c r="U16" i="2" s="1"/>
  <c r="T16" i="2"/>
  <c r="R15" i="2"/>
  <c r="Q15" i="2"/>
  <c r="R14" i="2"/>
  <c r="AB14" i="2" s="1"/>
  <c r="Q14" i="2"/>
  <c r="U14" i="2" s="1"/>
  <c r="Z14" i="2"/>
  <c r="R13" i="2"/>
  <c r="AB13" i="2" s="1"/>
  <c r="Q13" i="2"/>
  <c r="U13" i="2" s="1"/>
  <c r="P13" i="2"/>
  <c r="Z13" i="2" s="1"/>
  <c r="R4" i="2"/>
  <c r="AB4" i="2" s="1"/>
  <c r="R5" i="2"/>
  <c r="V5" i="2" s="1"/>
  <c r="R6" i="2"/>
  <c r="V12" i="2"/>
  <c r="R3" i="2"/>
  <c r="AB3" i="2" s="1"/>
  <c r="Q4" i="2"/>
  <c r="AA4" i="2" s="1"/>
  <c r="Q5" i="2"/>
  <c r="U5" i="2" s="1"/>
  <c r="Q6" i="2"/>
  <c r="U12" i="2"/>
  <c r="Q3" i="2"/>
  <c r="AA3" i="2" s="1"/>
  <c r="P4" i="2"/>
  <c r="T4" i="2" s="1"/>
  <c r="P5" i="2"/>
  <c r="T5" i="2" s="1"/>
  <c r="P6" i="2"/>
  <c r="T12" i="2"/>
  <c r="P3" i="2"/>
  <c r="T3" i="2" s="1"/>
  <c r="V28" i="2" l="1"/>
  <c r="AB28" i="2"/>
  <c r="Z28" i="2"/>
  <c r="AA28" i="2"/>
  <c r="U6" i="2"/>
  <c r="Q152" i="2"/>
  <c r="T6" i="2"/>
  <c r="P152" i="2"/>
  <c r="V6" i="2"/>
  <c r="R152" i="2"/>
  <c r="Y152" i="2"/>
  <c r="X152" i="2"/>
  <c r="W152" i="2"/>
  <c r="AB153" i="3"/>
  <c r="AA153" i="3"/>
  <c r="Z153" i="3"/>
  <c r="Y153" i="3"/>
  <c r="X153" i="3"/>
  <c r="V153" i="3"/>
  <c r="W153" i="3"/>
  <c r="U153" i="3"/>
  <c r="T153" i="3"/>
  <c r="V3" i="2"/>
  <c r="U66" i="1"/>
  <c r="V66" i="1" s="1"/>
  <c r="AA34" i="2"/>
  <c r="Z34" i="2"/>
  <c r="AB34" i="2"/>
  <c r="U88" i="2"/>
  <c r="V88" i="2"/>
  <c r="T88" i="2"/>
  <c r="T79" i="2"/>
  <c r="U80" i="2"/>
  <c r="U79" i="2"/>
  <c r="V79" i="2"/>
  <c r="V80" i="2"/>
  <c r="T80" i="2"/>
  <c r="T14" i="2"/>
  <c r="V13" i="2"/>
  <c r="V14" i="2"/>
  <c r="T13" i="2"/>
  <c r="V4" i="2"/>
  <c r="U7" i="2"/>
  <c r="U4" i="2"/>
  <c r="U3" i="2"/>
  <c r="T7" i="2"/>
  <c r="V7" i="2"/>
  <c r="AA16" i="2"/>
  <c r="Z16" i="2"/>
  <c r="V16" i="2"/>
  <c r="AB16" i="2"/>
  <c r="V42" i="2"/>
  <c r="T42" i="2"/>
  <c r="U44" i="2"/>
  <c r="V43" i="2"/>
  <c r="U43" i="2"/>
  <c r="U42" i="2"/>
  <c r="V44" i="2"/>
  <c r="AB44" i="2"/>
  <c r="Z44" i="2"/>
  <c r="I12" i="1"/>
  <c r="U12" i="1" s="1"/>
  <c r="V12" i="1" s="1"/>
  <c r="F138" i="1"/>
  <c r="I3" i="1"/>
  <c r="U3" i="1" s="1"/>
  <c r="V3" i="1" s="1"/>
  <c r="P156" i="3" l="1"/>
  <c r="AB152" i="2"/>
  <c r="Z152" i="2"/>
  <c r="AA152" i="2"/>
  <c r="V152" i="2"/>
  <c r="R155" i="2" s="1"/>
  <c r="U152" i="2"/>
  <c r="Q155" i="2" s="1"/>
  <c r="T152" i="2"/>
  <c r="V138" i="1"/>
  <c r="Q156" i="3"/>
  <c r="R156" i="3"/>
  <c r="U138" i="1"/>
  <c r="I138" i="1"/>
  <c r="P15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J2" authorId="0" shapeId="0" xr:uid="{35736901-38F3-426F-AF0B-4A469520C7C1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C: CUENTA CORRIENTE
D: CUENTA DE DEBITO</t>
        </r>
      </text>
    </comment>
    <comment ref="L10" authorId="0" shapeId="0" xr:uid="{DA0A58C2-A094-4145-B8EF-0B11B2BC6BA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rotacion 100
Michael Espinoza - cliente</t>
        </r>
      </text>
    </comment>
    <comment ref="L65" authorId="0" shapeId="0" xr:uid="{C54E822C-7CD0-44CB-81A2-52EF00B837B2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rotacion 500 
Michael Espinoza  - cliente</t>
        </r>
      </text>
    </comment>
    <comment ref="I153" authorId="0" shapeId="0" xr:uid="{DB62394D-0618-4F6E-BE7B-6E35730F0E9B}">
      <text>
        <r>
          <rPr>
            <sz val="9"/>
            <color indexed="81"/>
            <rFont val="Tahoma"/>
            <family val="2"/>
          </rPr>
          <t>INTERES PROYECTADO: 
Monto total de que van a generar las colocaciones de prestamos.</t>
        </r>
      </text>
    </comment>
    <comment ref="T154" authorId="0" shapeId="0" xr:uid="{58F17851-324E-4CFA-9259-DA173FB80710}">
      <text>
        <r>
          <rPr>
            <sz val="9"/>
            <color indexed="81"/>
            <rFont val="Tahoma"/>
            <family val="2"/>
          </rPr>
          <t>Intereses que no han sido canceladas a tiempo y entran en mora</t>
        </r>
      </text>
    </comment>
    <comment ref="W154" authorId="0" shapeId="0" xr:uid="{56AA7EEC-4E75-4013-980C-ED4352F2BA62}">
      <text>
        <r>
          <rPr>
            <sz val="9"/>
            <color indexed="81"/>
            <rFont val="Tahoma"/>
            <family val="2"/>
          </rPr>
          <t>Representa el total de clientes o montos que han incurrrido en mora en algun momento, sin importar si luego pagaron o siguen debiendo. Es util para anailizaar la eficacia en la gestion de cobranzas.</t>
        </r>
      </text>
    </comment>
    <comment ref="Z154" authorId="0" shapeId="0" xr:uid="{41D5D5FD-4335-4BE0-9FF5-B75F74732FBB}">
      <text>
        <r>
          <rPr>
            <sz val="9"/>
            <color indexed="81"/>
            <rFont val="Tahoma"/>
            <family val="2"/>
          </rPr>
          <t>Interes real en caja y/o banco.</t>
        </r>
      </text>
    </comment>
    <comment ref="I156" authorId="0" shapeId="0" xr:uid="{286E43E6-368F-4620-B4B3-D91CA009CE27}">
      <text>
        <r>
          <rPr>
            <b/>
            <sz val="9"/>
            <color indexed="81"/>
            <rFont val="Tahoma"/>
            <family val="2"/>
          </rPr>
          <t xml:space="preserve">INTERES DEVENGADO PENDIENTE DE COBRO: </t>
        </r>
        <r>
          <rPr>
            <sz val="9"/>
            <color indexed="81"/>
            <rFont val="Tahoma"/>
            <family val="2"/>
          </rPr>
          <t xml:space="preserve">
Interes que ya se ha generado pero aún no vence el plazo de pago.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J2" authorId="0" shapeId="0" xr:uid="{A5B4A292-2014-4861-8B80-FB1F1CEB64C8}">
      <text>
        <r>
          <rPr>
            <sz val="9"/>
            <color indexed="81"/>
            <rFont val="Tahoma"/>
            <family val="2"/>
          </rPr>
          <t xml:space="preserve">
D: CUENTA DE DEBITO
C: CUENTA CORRIENTE</t>
        </r>
      </text>
    </comment>
    <comment ref="I152" authorId="0" shapeId="0" xr:uid="{92BFD76B-9AD6-4D6E-8E73-6816FA17571E}">
      <text>
        <r>
          <rPr>
            <b/>
            <sz val="9"/>
            <color indexed="81"/>
            <rFont val="Tahoma"/>
            <family val="2"/>
          </rPr>
          <t>INTERES PROYECTADO:</t>
        </r>
        <r>
          <rPr>
            <sz val="9"/>
            <color indexed="81"/>
            <rFont val="Tahoma"/>
            <family val="2"/>
          </rPr>
          <t xml:space="preserve"> 
Monto total de que van a generar las colocaciones de prestamos.</t>
        </r>
      </text>
    </comment>
    <comment ref="T153" authorId="0" shapeId="0" xr:uid="{715A423E-1EE0-4935-AB3D-CF08F19A3875}">
      <text>
        <r>
          <rPr>
            <sz val="9"/>
            <color indexed="81"/>
            <rFont val="Tahoma"/>
            <family val="2"/>
          </rPr>
          <t>Intereses que no han sido canceladas a tiempo y entran en mora</t>
        </r>
      </text>
    </comment>
    <comment ref="W153" authorId="0" shapeId="0" xr:uid="{339274AD-0BBB-4ADB-BDEE-9043EDFECEC9}">
      <text>
        <r>
          <rPr>
            <sz val="9"/>
            <color indexed="81"/>
            <rFont val="Tahoma"/>
            <family val="2"/>
          </rPr>
          <t>Representa el total de clientes o montos que han incurrrido en mora en algun momento, sin importar si luego pagaron o siguen debiendo. Es util para anailizaar la eficacia en la gestion de cobranzas.</t>
        </r>
      </text>
    </comment>
    <comment ref="Z153" authorId="0" shapeId="0" xr:uid="{91970410-3789-4EE8-AD5E-B6DD3BA1AD96}">
      <text>
        <r>
          <rPr>
            <sz val="9"/>
            <color indexed="81"/>
            <rFont val="Tahoma"/>
            <family val="2"/>
          </rPr>
          <t>Interes real en caja y/o banco.</t>
        </r>
      </text>
    </comment>
    <comment ref="I155" authorId="0" shapeId="0" xr:uid="{FBCB7E6E-FBBE-4AFA-817F-1742AADD913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INTERES DEVENGADO PENDIENTE DE COBRO: </t>
        </r>
        <r>
          <rPr>
            <sz val="9"/>
            <color indexed="81"/>
            <rFont val="Tahoma"/>
            <family val="2"/>
          </rPr>
          <t xml:space="preserve">
Interes que ya se ha generado pero aún no vence el plazo de pago.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S3" authorId="0" shapeId="0" xr:uid="{E1F4D578-7FEC-4A41-8CE9-B3D8FC70A229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1150 EN CUENTA CORRIENTE
1150 Banco personal
500 En banco de la nacion</t>
        </r>
      </text>
    </comment>
    <comment ref="V3" authorId="0" shapeId="0" xr:uid="{E5D97C1A-F891-458E-AC7A-62B81CC1666A}">
      <text>
        <r>
          <rPr>
            <b/>
            <sz val="9"/>
            <color indexed="81"/>
            <rFont val="Tahoma"/>
            <family val="2"/>
          </rPr>
          <t>Capital</t>
        </r>
        <r>
          <rPr>
            <sz val="9"/>
            <color indexed="81"/>
            <rFont val="Tahoma"/>
            <family val="2"/>
          </rPr>
          <t xml:space="preserve">
12200</t>
        </r>
      </text>
    </comment>
    <comment ref="R12" authorId="0" shapeId="0" xr:uid="{CFCFCFCB-0B7E-41E7-84D8-672A74A7A972}">
      <text>
        <r>
          <rPr>
            <sz val="9"/>
            <color indexed="81"/>
            <rFont val="Tahoma"/>
            <family val="2"/>
          </rPr>
          <t xml:space="preserve">
DINERO DE CUENTA CORRIENTE EN EFECTIVO (no sabemos cuanto9
efectivo 200 (Retorno de Frank sulca)</t>
        </r>
      </text>
    </comment>
    <comment ref="V12" authorId="0" shapeId="0" xr:uid="{72E09C72-DCD8-463F-B7A7-15527F84AA74}">
      <text>
        <r>
          <rPr>
            <b/>
            <sz val="9"/>
            <color indexed="81"/>
            <rFont val="Tahoma"/>
            <family val="2"/>
          </rPr>
          <t>Capital 9500</t>
        </r>
      </text>
    </comment>
    <comment ref="S21" authorId="0" shapeId="0" xr:uid="{4F922277-A280-4635-B790-706ABF4B9A63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1200 CUENTA CORRIENTE
</t>
        </r>
      </text>
    </comment>
    <comment ref="V21" authorId="0" shapeId="0" xr:uid="{B5464BAB-85EC-4BE3-B417-C31662C7F4F4}">
      <text>
        <r>
          <rPr>
            <b/>
            <sz val="9"/>
            <color indexed="81"/>
            <rFont val="Tahoma"/>
            <family val="2"/>
          </rPr>
          <t>Capital 13400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9" authorId="0" shapeId="0" xr:uid="{543F7DB7-2D66-4074-8FD4-21435A7BE58C}">
      <text>
        <r>
          <rPr>
            <b/>
            <sz val="9"/>
            <color indexed="81"/>
            <rFont val="Tahoma"/>
            <family val="2"/>
          </rPr>
          <t>en cuenta corriente 600
500 Banco personal</t>
        </r>
      </text>
    </comment>
    <comment ref="V39" authorId="0" shapeId="0" xr:uid="{7A3F4D2F-CA57-4117-A31E-1820E1A25B63}">
      <text>
        <r>
          <rPr>
            <b/>
            <sz val="9"/>
            <color indexed="81"/>
            <rFont val="Tahoma"/>
            <family val="2"/>
          </rPr>
          <t>Capital 12500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57" authorId="0" shapeId="0" xr:uid="{62E91207-20B4-41F1-BDDE-EE535D990D08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500 en cuenta corriente</t>
        </r>
      </text>
    </comment>
    <comment ref="V57" authorId="0" shapeId="0" xr:uid="{CD750086-4C4D-4A7D-BF0C-1E4DD29B9193}">
      <text>
        <r>
          <rPr>
            <b/>
            <sz val="9"/>
            <color indexed="81"/>
            <rFont val="Tahoma"/>
            <family val="2"/>
          </rPr>
          <t>Capital 2500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84" authorId="0" shapeId="0" xr:uid="{8C794F88-4F43-4BC2-B4B6-1DCE3A8E4137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2000 cuenta personal
300 cuenta corriente
</t>
        </r>
      </text>
    </comment>
    <comment ref="V84" authorId="0" shapeId="0" xr:uid="{C6F46A10-53F5-4F07-B3D2-B34902FB2435}">
      <text>
        <r>
          <rPr>
            <b/>
            <sz val="9"/>
            <color indexed="81"/>
            <rFont val="Tahoma"/>
            <family val="2"/>
          </rPr>
          <t>CAPITAL 10300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02" authorId="0" shapeId="0" xr:uid="{784A60B4-3AA5-4CBE-B5F1-6A51DBA6C979}">
      <text>
        <r>
          <rPr>
            <b/>
            <sz val="9"/>
            <color indexed="81"/>
            <rFont val="Tahoma"/>
            <family val="2"/>
          </rPr>
          <t>Cuenta corriente 250
2000 Banco personal</t>
        </r>
      </text>
    </comment>
    <comment ref="V102" authorId="0" shapeId="0" xr:uid="{3DE3DB75-D78D-417C-9508-E58E2016C002}">
      <text>
        <r>
          <rPr>
            <b/>
            <sz val="9"/>
            <color indexed="81"/>
            <rFont val="Tahoma"/>
            <family val="2"/>
          </rPr>
          <t>9k</t>
        </r>
      </text>
    </comment>
    <comment ref="S129" authorId="0" shapeId="0" xr:uid="{6D84421B-B71B-4C76-84BD-2C8ADC5AAC8D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Banco de la nación 1k (</t>
        </r>
        <r>
          <rPr>
            <b/>
            <sz val="9"/>
            <color indexed="81"/>
            <rFont val="Tahoma"/>
            <family val="2"/>
          </rPr>
          <t>ojito</t>
        </r>
        <r>
          <rPr>
            <sz val="9"/>
            <color indexed="81"/>
            <rFont val="Tahoma"/>
            <family val="2"/>
          </rPr>
          <t xml:space="preserve"> se presto para el MOOF) por reponer de MF/NC - responsables
2200 en banco personal</t>
        </r>
      </text>
    </comment>
    <comment ref="V129" authorId="0" shapeId="0" xr:uid="{2469B506-3E13-4B09-9F2B-F7BD436F7726}">
      <text>
        <r>
          <rPr>
            <b/>
            <sz val="9"/>
            <color indexed="81"/>
            <rFont val="Tahoma"/>
            <family val="2"/>
          </rPr>
          <t>Capita</t>
        </r>
        <r>
          <rPr>
            <sz val="9"/>
            <color indexed="81"/>
            <rFont val="Tahoma"/>
            <family val="2"/>
          </rPr>
          <t>l
15k</t>
        </r>
      </text>
    </comment>
    <comment ref="S138" authorId="0" shapeId="0" xr:uid="{8711D221-F6E2-4288-9EF5-9B5EFC5FFE95}">
      <text>
        <r>
          <rPr>
            <b/>
            <sz val="9"/>
            <color indexed="81"/>
            <rFont val="Tahoma"/>
            <family val="2"/>
          </rPr>
          <t>2400 cuenta corriente</t>
        </r>
      </text>
    </comment>
  </commentList>
</comments>
</file>

<file path=xl/sharedStrings.xml><?xml version="1.0" encoding="utf-8"?>
<sst xmlns="http://schemas.openxmlformats.org/spreadsheetml/2006/main" count="323" uniqueCount="123">
  <si>
    <t>RF/RSV/RV</t>
  </si>
  <si>
    <t>PAGO</t>
  </si>
  <si>
    <t>R</t>
  </si>
  <si>
    <t>1/0</t>
  </si>
  <si>
    <t>No pagados</t>
  </si>
  <si>
    <t>pago tardio</t>
  </si>
  <si>
    <t xml:space="preserve">Pagados </t>
  </si>
  <si>
    <t xml:space="preserve">INVERSIONISTA </t>
  </si>
  <si>
    <t>T.R</t>
  </si>
  <si>
    <t>CAPITAL</t>
  </si>
  <si>
    <t>CLIENTE</t>
  </si>
  <si>
    <t>%</t>
  </si>
  <si>
    <t>FECHA PAGO</t>
  </si>
  <si>
    <t>FECHA LIMITE</t>
  </si>
  <si>
    <t xml:space="preserve">ESTADO                          NO PAGADO / PAGO TARDIO /PAGADO </t>
  </si>
  <si>
    <t>DC</t>
  </si>
  <si>
    <t>FS</t>
  </si>
  <si>
    <t>RETORNO</t>
  </si>
  <si>
    <t>RETORNO S/</t>
  </si>
  <si>
    <t>INGRESO BRUTO</t>
  </si>
  <si>
    <t>EGRESO</t>
  </si>
  <si>
    <t>UTILIDAD</t>
  </si>
  <si>
    <t>CAPITAL TOTAL</t>
  </si>
  <si>
    <t>ingreso</t>
  </si>
  <si>
    <t>egreso</t>
  </si>
  <si>
    <t>utilidad</t>
  </si>
  <si>
    <t>Ingreso Bruto</t>
  </si>
  <si>
    <t xml:space="preserve">egreso </t>
  </si>
  <si>
    <t>Luis Gomez</t>
  </si>
  <si>
    <t>RF</t>
  </si>
  <si>
    <t>Dionisio Flores</t>
  </si>
  <si>
    <t>Persi Hinostroza</t>
  </si>
  <si>
    <t>Saul Ochoa</t>
  </si>
  <si>
    <t>C</t>
  </si>
  <si>
    <t>Lucy Humani</t>
  </si>
  <si>
    <t>Frank Sulca</t>
  </si>
  <si>
    <t>Cirila Pianto</t>
  </si>
  <si>
    <t>Wilber Espino</t>
  </si>
  <si>
    <t>Yenny Valenzuela</t>
  </si>
  <si>
    <t>Yudith Velarde</t>
  </si>
  <si>
    <t>Nelson Tineo</t>
  </si>
  <si>
    <t>Vetza Velarde</t>
  </si>
  <si>
    <t>Sarita Ramos</t>
  </si>
  <si>
    <t>Yameli velarde</t>
  </si>
  <si>
    <t>DULCE GONZALES</t>
  </si>
  <si>
    <t>NELSON VELARDE</t>
  </si>
  <si>
    <t>LIZETH PIANTO</t>
  </si>
  <si>
    <t>JUANA PIANTO</t>
  </si>
  <si>
    <t>HUGO VELARDE</t>
  </si>
  <si>
    <t xml:space="preserve">Hipoteca - Percy Hinostroza </t>
  </si>
  <si>
    <t>INTERES PROYECTADO ===&gt;</t>
  </si>
  <si>
    <t>INTERES EN MORA</t>
  </si>
  <si>
    <t>MORA HISTORICA</t>
  </si>
  <si>
    <t>INTERES PERCIBIDO</t>
  </si>
  <si>
    <t>INTERES DEVENGADO ===&gt;</t>
  </si>
  <si>
    <t>FONDO SEGURO  =======&gt;</t>
  </si>
  <si>
    <t>TR</t>
  </si>
  <si>
    <t>FECH PAGO</t>
  </si>
  <si>
    <t>INGRESO</t>
  </si>
  <si>
    <t>ingreso bruto</t>
  </si>
  <si>
    <t>Rocio De La cruz H.</t>
  </si>
  <si>
    <t>Luis Loayza</t>
  </si>
  <si>
    <t>Erika Rocio de la Cruz</t>
  </si>
  <si>
    <t>Jhordan Carpio</t>
  </si>
  <si>
    <t>Sintia Sosa</t>
  </si>
  <si>
    <t>Antoni Galicia</t>
  </si>
  <si>
    <t>David Hinostroza</t>
  </si>
  <si>
    <t>Rodolfo Reategui</t>
  </si>
  <si>
    <t>Arturo Solorano</t>
  </si>
  <si>
    <t>RV</t>
  </si>
  <si>
    <t>Heiding Huamani</t>
  </si>
  <si>
    <t>Alonso Quispe</t>
  </si>
  <si>
    <t>Fiorela Ramos</t>
  </si>
  <si>
    <t>Margarita Vicaña</t>
  </si>
  <si>
    <t>Fondo seguro =======&gt;</t>
  </si>
  <si>
    <t>INV</t>
  </si>
  <si>
    <t>RSV</t>
  </si>
  <si>
    <t>monto si todos ubieran pagado =======&gt;</t>
  </si>
  <si>
    <t xml:space="preserve">Pendiente </t>
  </si>
  <si>
    <t>pagado</t>
  </si>
  <si>
    <t>monto real de los que pagaron =======&gt;</t>
  </si>
  <si>
    <t>fondo seguro  =======&gt;</t>
  </si>
  <si>
    <t>TIPO DE RENTA</t>
  </si>
  <si>
    <t>INVERSIONISTA</t>
  </si>
  <si>
    <t>FONDO SEGURO</t>
  </si>
  <si>
    <t>*</t>
  </si>
  <si>
    <t>ingreso pendiente</t>
  </si>
  <si>
    <t>egreso pendiente</t>
  </si>
  <si>
    <t>utilidad pendiente</t>
  </si>
  <si>
    <t>Radiografia del capital</t>
  </si>
  <si>
    <t>TOTAL</t>
  </si>
  <si>
    <t xml:space="preserve">RETORNO </t>
  </si>
  <si>
    <t>BANCO</t>
  </si>
  <si>
    <t>CAJABANK</t>
  </si>
  <si>
    <t>CAPITAL TRABAJANDO</t>
  </si>
  <si>
    <t>CM A</t>
  </si>
  <si>
    <t xml:space="preserve">CM B </t>
  </si>
  <si>
    <t>CMA + CMB</t>
  </si>
  <si>
    <t>CI A</t>
  </si>
  <si>
    <t>CI B</t>
  </si>
  <si>
    <t>CIA + CIB</t>
  </si>
  <si>
    <t>CMA | CMB |CIA|CIB</t>
  </si>
  <si>
    <t>retiro</t>
  </si>
  <si>
    <t>retorno + ingreso - retiro</t>
  </si>
  <si>
    <t>[ CMA+CMB ]+[ CIA + CIB ]</t>
  </si>
  <si>
    <t>capital trabajando + cajabank</t>
  </si>
  <si>
    <t>Total</t>
  </si>
  <si>
    <t>Total de rentas        TA</t>
  </si>
  <si>
    <t>CM B</t>
  </si>
  <si>
    <t>Total de rentas       TB</t>
  </si>
  <si>
    <t>TOTAL   CMA + CMB</t>
  </si>
  <si>
    <t>SISTEMA DE ADMINISTRACIÓN - MILENIO FINANZAS</t>
  </si>
  <si>
    <t>Administración, finanzas, contabilidad, cobranzas y recuperación</t>
  </si>
  <si>
    <t>CAJA + BANCO</t>
  </si>
  <si>
    <t>CAJA</t>
  </si>
  <si>
    <t>Kevin Espino</t>
  </si>
  <si>
    <t>Dante Quispe</t>
  </si>
  <si>
    <t>Anderson Sulca</t>
  </si>
  <si>
    <t>YENIFER GONZALES</t>
  </si>
  <si>
    <t>Erika Parado</t>
  </si>
  <si>
    <t>RO</t>
  </si>
  <si>
    <t>Michael Espinoza</t>
  </si>
  <si>
    <t>Mirian Zamora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</si>
</sst>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S/&quot;\ #,##0;[Red]\-&quot;S/&quot;\ #,##0"/>
    <numFmt numFmtId="165" formatCode="&quot;S/&quot;\ #,##0.00;[Red]\-&quot;S/&quot;\ #,##0.00"/>
    <numFmt numFmtId="166" formatCode="_-&quot;S/&quot;\ * #,##0.00_-;\-&quot;S/&quot;\ * #,##0.00_-;_-&quot;S/&quot;\ * &quot;-&quot;??_-;_-@_-"/>
    <numFmt numFmtId="167" formatCode="00"/>
    <numFmt numFmtId="168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26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61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CDB4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4E400"/>
        <bgColor indexed="64"/>
      </patternFill>
    </fill>
    <fill>
      <patternFill patternType="solid">
        <fgColor rgb="FFD7F2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/>
      <diagonal/>
    </border>
    <border>
      <left style="medium">
        <color indexed="64"/>
      </left>
      <right style="thick">
        <color rgb="FFFF0000"/>
      </right>
      <top/>
      <bottom/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5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6" fillId="7" borderId="13" applyNumberFormat="0" applyAlignment="0" applyProtection="0"/>
    <xf numFmtId="0" fontId="9" fillId="18" borderId="0" applyNumberFormat="0" applyBorder="0" applyAlignment="0" applyProtection="0"/>
    <xf numFmtId="0" fontId="1" fillId="19" borderId="0" applyNumberFormat="0" applyBorder="0" applyAlignment="0" applyProtection="0"/>
    <xf numFmtId="0" fontId="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30" borderId="0" applyNumberFormat="0" applyBorder="0" applyAlignment="0" applyProtection="0"/>
  </cellStyleXfs>
  <cellXfs count="33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4" xfId="0" applyBorder="1"/>
    <xf numFmtId="9" fontId="0" fillId="0" borderId="2" xfId="2" applyFont="1" applyBorder="1"/>
    <xf numFmtId="9" fontId="0" fillId="0" borderId="4" xfId="2" applyFont="1" applyBorder="1"/>
    <xf numFmtId="9" fontId="0" fillId="0" borderId="0" xfId="2" applyFont="1" applyBorder="1"/>
    <xf numFmtId="0" fontId="0" fillId="0" borderId="0" xfId="0" applyAlignment="1">
      <alignment horizontal="center" vertical="center"/>
    </xf>
    <xf numFmtId="166" fontId="0" fillId="0" borderId="2" xfId="0" applyNumberFormat="1" applyBorder="1"/>
    <xf numFmtId="166" fontId="0" fillId="0" borderId="0" xfId="0" applyNumberFormat="1"/>
    <xf numFmtId="164" fontId="0" fillId="0" borderId="2" xfId="1" applyNumberFormat="1" applyFont="1" applyBorder="1"/>
    <xf numFmtId="164" fontId="0" fillId="0" borderId="0" xfId="1" applyNumberFormat="1" applyFont="1" applyBorder="1"/>
    <xf numFmtId="164" fontId="0" fillId="0" borderId="4" xfId="1" applyNumberFormat="1" applyFont="1" applyBorder="1"/>
    <xf numFmtId="165" fontId="0" fillId="0" borderId="2" xfId="0" applyNumberFormat="1" applyBorder="1"/>
    <xf numFmtId="165" fontId="0" fillId="0" borderId="0" xfId="0" applyNumberFormat="1"/>
    <xf numFmtId="165" fontId="0" fillId="0" borderId="4" xfId="0" applyNumberFormat="1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6" fontId="0" fillId="0" borderId="4" xfId="0" applyNumberFormat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167" fontId="0" fillId="0" borderId="0" xfId="0" applyNumberFormat="1"/>
    <xf numFmtId="166" fontId="0" fillId="0" borderId="2" xfId="1" applyFont="1" applyBorder="1" applyAlignment="1">
      <alignment horizontal="center"/>
    </xf>
    <xf numFmtId="166" fontId="0" fillId="0" borderId="4" xfId="1" applyFont="1" applyBorder="1" applyAlignment="1">
      <alignment horizontal="center"/>
    </xf>
    <xf numFmtId="166" fontId="0" fillId="0" borderId="0" xfId="1" applyFont="1" applyBorder="1" applyAlignment="1">
      <alignment horizontal="center"/>
    </xf>
    <xf numFmtId="168" fontId="0" fillId="0" borderId="2" xfId="0" applyNumberForma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6" fontId="0" fillId="0" borderId="0" xfId="1" applyFont="1"/>
    <xf numFmtId="166" fontId="0" fillId="0" borderId="0" xfId="1" applyFont="1" applyBorder="1"/>
    <xf numFmtId="166" fontId="0" fillId="0" borderId="4" xfId="1" applyFont="1" applyBorder="1"/>
    <xf numFmtId="166" fontId="0" fillId="0" borderId="2" xfId="1" applyFont="1" applyBorder="1"/>
    <xf numFmtId="0" fontId="0" fillId="3" borderId="11" xfId="0" applyFill="1" applyBorder="1" applyAlignment="1">
      <alignment horizontal="center"/>
    </xf>
    <xf numFmtId="0" fontId="4" fillId="5" borderId="0" xfId="4"/>
    <xf numFmtId="0" fontId="4" fillId="5" borderId="0" xfId="4" applyAlignment="1">
      <alignment horizontal="center" vertical="center"/>
    </xf>
    <xf numFmtId="0" fontId="0" fillId="2" borderId="14" xfId="0" applyFill="1" applyBorder="1"/>
    <xf numFmtId="0" fontId="0" fillId="9" borderId="0" xfId="0" applyFill="1"/>
    <xf numFmtId="0" fontId="0" fillId="16" borderId="11" xfId="0" applyFill="1" applyBorder="1" applyAlignment="1">
      <alignment horizontal="center"/>
    </xf>
    <xf numFmtId="0" fontId="4" fillId="5" borderId="17" xfId="4" applyBorder="1" applyAlignment="1">
      <alignment horizontal="center"/>
    </xf>
    <xf numFmtId="0" fontId="1" fillId="17" borderId="16" xfId="4" applyFont="1" applyFill="1" applyBorder="1" applyAlignment="1">
      <alignment horizontal="center" vertical="center"/>
    </xf>
    <xf numFmtId="0" fontId="8" fillId="26" borderId="0" xfId="0" applyFont="1" applyFill="1" applyAlignment="1">
      <alignment horizontal="center" vertical="center"/>
    </xf>
    <xf numFmtId="0" fontId="0" fillId="26" borderId="0" xfId="0" applyFill="1" applyAlignment="1">
      <alignment horizontal="center"/>
    </xf>
    <xf numFmtId="164" fontId="0" fillId="26" borderId="0" xfId="0" applyNumberFormat="1" applyFill="1" applyAlignment="1">
      <alignment horizontal="center"/>
    </xf>
    <xf numFmtId="0" fontId="10" fillId="24" borderId="11" xfId="12" applyFont="1" applyBorder="1" applyAlignment="1">
      <alignment horizontal="center" vertical="center"/>
    </xf>
    <xf numFmtId="0" fontId="1" fillId="23" borderId="11" xfId="11" applyBorder="1"/>
    <xf numFmtId="0" fontId="1" fillId="25" borderId="11" xfId="13" applyBorder="1"/>
    <xf numFmtId="0" fontId="10" fillId="0" borderId="0" xfId="0" applyFont="1"/>
    <xf numFmtId="0" fontId="6" fillId="7" borderId="18" xfId="5" applyBorder="1" applyAlignment="1">
      <alignment horizontal="center" vertical="center" wrapText="1"/>
    </xf>
    <xf numFmtId="0" fontId="1" fillId="22" borderId="10" xfId="10" applyBorder="1"/>
    <xf numFmtId="0" fontId="11" fillId="24" borderId="20" xfId="12" applyFont="1" applyBorder="1" applyAlignment="1">
      <alignment horizontal="center"/>
    </xf>
    <xf numFmtId="0" fontId="1" fillId="25" borderId="21" xfId="13" applyBorder="1" applyAlignment="1">
      <alignment horizontal="center" vertical="center" wrapText="1"/>
    </xf>
    <xf numFmtId="0" fontId="1" fillId="23" borderId="21" xfId="11" applyBorder="1" applyAlignment="1">
      <alignment horizontal="center"/>
    </xf>
    <xf numFmtId="0" fontId="1" fillId="25" borderId="21" xfId="13" applyBorder="1" applyAlignment="1">
      <alignment horizontal="center"/>
    </xf>
    <xf numFmtId="0" fontId="1" fillId="23" borderId="22" xfId="11" applyBorder="1" applyAlignment="1">
      <alignment horizontal="center"/>
    </xf>
    <xf numFmtId="0" fontId="10" fillId="24" borderId="23" xfId="12" applyFont="1" applyBorder="1"/>
    <xf numFmtId="0" fontId="1" fillId="23" borderId="24" xfId="11" applyBorder="1"/>
    <xf numFmtId="0" fontId="10" fillId="24" borderId="25" xfId="12" applyFont="1" applyBorder="1"/>
    <xf numFmtId="0" fontId="1" fillId="25" borderId="26" xfId="13" applyBorder="1"/>
    <xf numFmtId="0" fontId="1" fillId="23" borderId="26" xfId="11" applyBorder="1"/>
    <xf numFmtId="0" fontId="1" fillId="23" borderId="27" xfId="11" applyBorder="1"/>
    <xf numFmtId="0" fontId="0" fillId="8" borderId="28" xfId="0" applyFill="1" applyBorder="1"/>
    <xf numFmtId="0" fontId="0" fillId="11" borderId="28" xfId="0" applyFill="1" applyBorder="1"/>
    <xf numFmtId="0" fontId="0" fillId="14" borderId="28" xfId="0" applyFill="1" applyBorder="1"/>
    <xf numFmtId="0" fontId="0" fillId="3" borderId="28" xfId="0" applyFill="1" applyBorder="1"/>
    <xf numFmtId="0" fontId="0" fillId="13" borderId="28" xfId="0" applyFill="1" applyBorder="1"/>
    <xf numFmtId="0" fontId="0" fillId="15" borderId="28" xfId="0" applyFill="1" applyBorder="1"/>
    <xf numFmtId="0" fontId="0" fillId="0" borderId="28" xfId="0" applyBorder="1"/>
    <xf numFmtId="0" fontId="0" fillId="10" borderId="29" xfId="0" applyFill="1" applyBorder="1"/>
    <xf numFmtId="0" fontId="7" fillId="0" borderId="19" xfId="0" applyFont="1" applyBorder="1" applyAlignment="1">
      <alignment horizontal="center" vertical="center"/>
    </xf>
    <xf numFmtId="0" fontId="0" fillId="28" borderId="28" xfId="0" applyFill="1" applyBorder="1"/>
    <xf numFmtId="0" fontId="0" fillId="29" borderId="28" xfId="0" applyFill="1" applyBorder="1"/>
    <xf numFmtId="0" fontId="0" fillId="2" borderId="28" xfId="0" applyFill="1" applyBorder="1"/>
    <xf numFmtId="0" fontId="3" fillId="4" borderId="11" xfId="3" applyBorder="1" applyAlignment="1">
      <alignment horizontal="center" vertical="center"/>
    </xf>
    <xf numFmtId="0" fontId="1" fillId="30" borderId="11" xfId="14" applyBorder="1" applyAlignment="1">
      <alignment horizontal="center" vertical="center"/>
    </xf>
    <xf numFmtId="0" fontId="10" fillId="20" borderId="8" xfId="8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0" xfId="0" applyAlignment="1">
      <alignment vertical="center"/>
    </xf>
    <xf numFmtId="0" fontId="1" fillId="21" borderId="37" xfId="9" applyBorder="1" applyAlignment="1">
      <alignment horizontal="center"/>
    </xf>
    <xf numFmtId="0" fontId="10" fillId="20" borderId="41" xfId="8" applyFont="1" applyBorder="1" applyAlignment="1">
      <alignment horizontal="center" vertical="center"/>
    </xf>
    <xf numFmtId="0" fontId="3" fillId="4" borderId="40" xfId="3" applyBorder="1" applyAlignment="1">
      <alignment horizontal="center" vertical="center"/>
    </xf>
    <xf numFmtId="0" fontId="10" fillId="24" borderId="40" xfId="12" applyFont="1" applyBorder="1" applyAlignment="1">
      <alignment horizontal="center"/>
    </xf>
    <xf numFmtId="0" fontId="1" fillId="30" borderId="40" xfId="14" applyBorder="1" applyAlignment="1">
      <alignment horizontal="center"/>
    </xf>
    <xf numFmtId="0" fontId="0" fillId="0" borderId="37" xfId="0" applyBorder="1"/>
    <xf numFmtId="0" fontId="0" fillId="0" borderId="15" xfId="0" applyBorder="1"/>
    <xf numFmtId="0" fontId="0" fillId="0" borderId="46" xfId="0" applyBorder="1"/>
    <xf numFmtId="164" fontId="0" fillId="0" borderId="46" xfId="1" applyNumberFormat="1" applyFont="1" applyBorder="1"/>
    <xf numFmtId="9" fontId="0" fillId="0" borderId="46" xfId="2" applyFont="1" applyBorder="1"/>
    <xf numFmtId="168" fontId="0" fillId="0" borderId="46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0" fillId="0" borderId="48" xfId="0" applyBorder="1"/>
    <xf numFmtId="164" fontId="0" fillId="0" borderId="48" xfId="1" applyNumberFormat="1" applyFont="1" applyBorder="1"/>
    <xf numFmtId="9" fontId="0" fillId="0" borderId="48" xfId="2" applyFont="1" applyBorder="1"/>
    <xf numFmtId="168" fontId="0" fillId="0" borderId="48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66" fontId="0" fillId="0" borderId="15" xfId="1" applyFont="1" applyBorder="1" applyAlignment="1">
      <alignment horizontal="center"/>
    </xf>
    <xf numFmtId="0" fontId="0" fillId="31" borderId="0" xfId="0" applyFill="1"/>
    <xf numFmtId="164" fontId="0" fillId="31" borderId="0" xfId="1" applyNumberFormat="1" applyFont="1" applyFill="1" applyBorder="1"/>
    <xf numFmtId="0" fontId="0" fillId="31" borderId="4" xfId="0" applyFill="1" applyBorder="1"/>
    <xf numFmtId="164" fontId="0" fillId="31" borderId="4" xfId="1" applyNumberFormat="1" applyFont="1" applyFill="1" applyBorder="1"/>
    <xf numFmtId="0" fontId="0" fillId="32" borderId="0" xfId="0" applyFill="1"/>
    <xf numFmtId="164" fontId="0" fillId="32" borderId="0" xfId="1" applyNumberFormat="1" applyFont="1" applyFill="1" applyBorder="1"/>
    <xf numFmtId="9" fontId="0" fillId="0" borderId="0" xfId="2" applyFont="1" applyFill="1" applyBorder="1"/>
    <xf numFmtId="166" fontId="0" fillId="0" borderId="15" xfId="0" applyNumberFormat="1" applyBorder="1"/>
    <xf numFmtId="164" fontId="0" fillId="0" borderId="4" xfId="1" applyNumberFormat="1" applyFont="1" applyFill="1" applyBorder="1"/>
    <xf numFmtId="166" fontId="0" fillId="0" borderId="49" xfId="0" applyNumberFormat="1" applyBorder="1"/>
    <xf numFmtId="164" fontId="0" fillId="0" borderId="0" xfId="1" applyNumberFormat="1" applyFont="1" applyFill="1" applyBorder="1"/>
    <xf numFmtId="164" fontId="0" fillId="16" borderId="0" xfId="1" applyNumberFormat="1" applyFont="1" applyFill="1" applyBorder="1"/>
    <xf numFmtId="164" fontId="0" fillId="16" borderId="2" xfId="1" applyNumberFormat="1" applyFont="1" applyFill="1" applyBorder="1"/>
    <xf numFmtId="164" fontId="0" fillId="16" borderId="4" xfId="1" applyNumberFormat="1" applyFont="1" applyFill="1" applyBorder="1"/>
    <xf numFmtId="14" fontId="0" fillId="0" borderId="2" xfId="0" applyNumberFormat="1" applyBorder="1"/>
    <xf numFmtId="14" fontId="0" fillId="0" borderId="0" xfId="0" applyNumberFormat="1"/>
    <xf numFmtId="164" fontId="0" fillId="0" borderId="2" xfId="1" applyNumberFormat="1" applyFont="1" applyFill="1" applyBorder="1"/>
    <xf numFmtId="164" fontId="0" fillId="38" borderId="4" xfId="1" applyNumberFormat="1" applyFont="1" applyFill="1" applyBorder="1"/>
    <xf numFmtId="164" fontId="0" fillId="0" borderId="0" xfId="0" applyNumberFormat="1" applyAlignment="1">
      <alignment horizontal="center" vertical="center"/>
    </xf>
    <xf numFmtId="0" fontId="4" fillId="5" borderId="0" xfId="4" applyAlignment="1">
      <alignment horizontal="center"/>
    </xf>
    <xf numFmtId="0" fontId="3" fillId="4" borderId="11" xfId="3" applyBorder="1" applyAlignment="1">
      <alignment horizontal="center"/>
    </xf>
    <xf numFmtId="0" fontId="3" fillId="31" borderId="40" xfId="3" applyFill="1" applyBorder="1" applyAlignment="1">
      <alignment horizontal="center" vertical="center"/>
    </xf>
    <xf numFmtId="0" fontId="3" fillId="40" borderId="40" xfId="3" applyFill="1" applyBorder="1" applyAlignment="1">
      <alignment horizontal="center" vertical="center"/>
    </xf>
    <xf numFmtId="0" fontId="4" fillId="42" borderId="11" xfId="4" applyFill="1" applyBorder="1" applyAlignment="1">
      <alignment horizontal="center" vertical="center"/>
    </xf>
    <xf numFmtId="0" fontId="4" fillId="42" borderId="40" xfId="4" applyFill="1" applyBorder="1" applyAlignment="1">
      <alignment horizontal="center" vertical="center"/>
    </xf>
    <xf numFmtId="0" fontId="4" fillId="43" borderId="11" xfId="4" applyFill="1" applyBorder="1" applyAlignment="1">
      <alignment horizontal="center" vertical="center"/>
    </xf>
    <xf numFmtId="0" fontId="4" fillId="43" borderId="40" xfId="4" applyFill="1" applyBorder="1" applyAlignment="1">
      <alignment horizontal="center" vertical="center"/>
    </xf>
    <xf numFmtId="0" fontId="15" fillId="41" borderId="11" xfId="3" applyFont="1" applyFill="1" applyBorder="1" applyAlignment="1">
      <alignment horizontal="center" vertical="center"/>
    </xf>
    <xf numFmtId="0" fontId="15" fillId="31" borderId="11" xfId="3" applyFont="1" applyFill="1" applyBorder="1" applyAlignment="1">
      <alignment horizontal="center" vertical="center"/>
    </xf>
    <xf numFmtId="0" fontId="0" fillId="43" borderId="0" xfId="0" applyFill="1" applyAlignment="1">
      <alignment horizontal="center"/>
    </xf>
    <xf numFmtId="0" fontId="0" fillId="42" borderId="0" xfId="0" applyFill="1" applyAlignment="1">
      <alignment horizontal="center"/>
    </xf>
    <xf numFmtId="0" fontId="2" fillId="41" borderId="0" xfId="0" applyFont="1" applyFill="1" applyAlignment="1">
      <alignment horizontal="center"/>
    </xf>
    <xf numFmtId="0" fontId="2" fillId="39" borderId="0" xfId="0" applyFont="1" applyFill="1" applyAlignment="1">
      <alignment horizontal="center"/>
    </xf>
    <xf numFmtId="164" fontId="0" fillId="45" borderId="0" xfId="1" applyNumberFormat="1" applyFont="1" applyFill="1" applyBorder="1"/>
    <xf numFmtId="164" fontId="0" fillId="45" borderId="2" xfId="1" applyNumberFormat="1" applyFont="1" applyFill="1" applyBorder="1"/>
    <xf numFmtId="164" fontId="0" fillId="45" borderId="4" xfId="1" applyNumberFormat="1" applyFont="1" applyFill="1" applyBorder="1"/>
    <xf numFmtId="0" fontId="0" fillId="4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right"/>
    </xf>
    <xf numFmtId="0" fontId="0" fillId="12" borderId="1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27" borderId="1" xfId="0" applyFill="1" applyBorder="1" applyAlignment="1">
      <alignment horizontal="center" vertical="center" wrapText="1"/>
    </xf>
    <xf numFmtId="0" fontId="0" fillId="27" borderId="5" xfId="0" applyFill="1" applyBorder="1" applyAlignment="1">
      <alignment horizontal="center" vertical="center" wrapText="1"/>
    </xf>
    <xf numFmtId="0" fontId="0" fillId="27" borderId="3" xfId="0" applyFill="1" applyBorder="1" applyAlignment="1">
      <alignment horizontal="center" vertical="center" wrapText="1"/>
    </xf>
    <xf numFmtId="0" fontId="0" fillId="8" borderId="0" xfId="0" applyFill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33" borderId="1" xfId="0" applyFill="1" applyBorder="1" applyAlignment="1">
      <alignment horizontal="center" vertical="center" wrapText="1"/>
    </xf>
    <xf numFmtId="0" fontId="0" fillId="33" borderId="5" xfId="0" applyFill="1" applyBorder="1" applyAlignment="1">
      <alignment horizontal="center" vertical="center" wrapText="1"/>
    </xf>
    <xf numFmtId="0" fontId="0" fillId="33" borderId="3" xfId="0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 wrapText="1"/>
    </xf>
    <xf numFmtId="0" fontId="0" fillId="16" borderId="3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 wrapText="1"/>
    </xf>
    <xf numFmtId="0" fontId="0" fillId="34" borderId="5" xfId="0" applyFill="1" applyBorder="1" applyAlignment="1">
      <alignment horizontal="center" vertical="center" wrapText="1"/>
    </xf>
    <xf numFmtId="0" fontId="0" fillId="34" borderId="3" xfId="0" applyFill="1" applyBorder="1" applyAlignment="1">
      <alignment horizontal="center" vertical="center" wrapText="1"/>
    </xf>
    <xf numFmtId="0" fontId="0" fillId="36" borderId="1" xfId="0" applyFill="1" applyBorder="1" applyAlignment="1">
      <alignment horizontal="center" vertical="center" wrapText="1"/>
    </xf>
    <xf numFmtId="0" fontId="0" fillId="36" borderId="5" xfId="0" applyFill="1" applyBorder="1" applyAlignment="1">
      <alignment horizontal="center" vertical="center" wrapText="1"/>
    </xf>
    <xf numFmtId="0" fontId="0" fillId="36" borderId="3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35" borderId="1" xfId="0" applyFill="1" applyBorder="1" applyAlignment="1">
      <alignment horizontal="center" vertical="center" wrapText="1"/>
    </xf>
    <xf numFmtId="0" fontId="0" fillId="35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4" fillId="5" borderId="0" xfId="4" applyAlignment="1">
      <alignment horizontal="center"/>
    </xf>
    <xf numFmtId="0" fontId="0" fillId="10" borderId="1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0" borderId="4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37" borderId="1" xfId="0" applyFill="1" applyBorder="1" applyAlignment="1">
      <alignment horizontal="center" vertical="center" wrapText="1"/>
    </xf>
    <xf numFmtId="0" fontId="0" fillId="37" borderId="5" xfId="0" applyFill="1" applyBorder="1" applyAlignment="1">
      <alignment horizontal="center" vertical="center" wrapText="1"/>
    </xf>
    <xf numFmtId="0" fontId="0" fillId="37" borderId="3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35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14" borderId="1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12" fillId="44" borderId="31" xfId="3" applyFont="1" applyFill="1" applyBorder="1" applyAlignment="1">
      <alignment horizontal="center"/>
    </xf>
    <xf numFmtId="0" fontId="12" fillId="44" borderId="33" xfId="3" applyFont="1" applyFill="1" applyBorder="1" applyAlignment="1">
      <alignment horizontal="center"/>
    </xf>
    <xf numFmtId="0" fontId="3" fillId="40" borderId="11" xfId="3" applyFill="1" applyBorder="1" applyAlignment="1">
      <alignment horizontal="center"/>
    </xf>
    <xf numFmtId="0" fontId="3" fillId="4" borderId="38" xfId="3" applyBorder="1" applyAlignment="1">
      <alignment horizontal="center"/>
    </xf>
    <xf numFmtId="0" fontId="3" fillId="4" borderId="30" xfId="3" applyBorder="1" applyAlignment="1">
      <alignment horizontal="center"/>
    </xf>
    <xf numFmtId="0" fontId="3" fillId="4" borderId="32" xfId="3" applyBorder="1" applyAlignment="1">
      <alignment horizontal="center"/>
    </xf>
    <xf numFmtId="0" fontId="12" fillId="44" borderId="39" xfId="3" applyFont="1" applyFill="1" applyBorder="1" applyAlignment="1">
      <alignment horizontal="center"/>
    </xf>
    <xf numFmtId="164" fontId="10" fillId="33" borderId="11" xfId="12" applyNumberFormat="1" applyFont="1" applyFill="1" applyBorder="1" applyAlignment="1">
      <alignment horizontal="center"/>
    </xf>
    <xf numFmtId="0" fontId="10" fillId="33" borderId="11" xfId="12" applyFont="1" applyFill="1" applyBorder="1" applyAlignment="1">
      <alignment horizontal="center"/>
    </xf>
    <xf numFmtId="164" fontId="10" fillId="16" borderId="11" xfId="12" applyNumberFormat="1" applyFont="1" applyFill="1" applyBorder="1" applyAlignment="1">
      <alignment horizontal="center"/>
    </xf>
    <xf numFmtId="0" fontId="10" fillId="16" borderId="11" xfId="12" applyFont="1" applyFill="1" applyBorder="1" applyAlignment="1">
      <alignment horizontal="center"/>
    </xf>
    <xf numFmtId="0" fontId="3" fillId="40" borderId="34" xfId="3" applyFill="1" applyBorder="1" applyAlignment="1">
      <alignment horizontal="center"/>
    </xf>
    <xf numFmtId="0" fontId="3" fillId="40" borderId="35" xfId="3" applyFill="1" applyBorder="1" applyAlignment="1">
      <alignment horizontal="center"/>
    </xf>
    <xf numFmtId="0" fontId="3" fillId="40" borderId="36" xfId="3" applyFill="1" applyBorder="1" applyAlignment="1">
      <alignment horizontal="center"/>
    </xf>
    <xf numFmtId="0" fontId="1" fillId="19" borderId="37" xfId="7" applyBorder="1" applyAlignment="1">
      <alignment horizontal="center"/>
    </xf>
    <xf numFmtId="164" fontId="10" fillId="18" borderId="2" xfId="6" applyNumberFormat="1" applyFont="1" applyBorder="1" applyAlignment="1">
      <alignment horizontal="center" vertical="center"/>
    </xf>
    <xf numFmtId="0" fontId="10" fillId="18" borderId="2" xfId="6" applyFont="1" applyBorder="1" applyAlignment="1">
      <alignment horizontal="center" vertical="center"/>
    </xf>
    <xf numFmtId="0" fontId="10" fillId="18" borderId="0" xfId="6" applyFont="1" applyAlignment="1">
      <alignment horizontal="center" vertical="center"/>
    </xf>
    <xf numFmtId="0" fontId="10" fillId="18" borderId="4" xfId="6" applyFont="1" applyBorder="1" applyAlignment="1">
      <alignment horizontal="center" vertical="center"/>
    </xf>
    <xf numFmtId="164" fontId="1" fillId="35" borderId="11" xfId="14" applyNumberFormat="1" applyFill="1" applyBorder="1" applyAlignment="1">
      <alignment horizontal="center"/>
    </xf>
    <xf numFmtId="0" fontId="1" fillId="35" borderId="11" xfId="14" applyFill="1" applyBorder="1" applyAlignment="1">
      <alignment horizontal="center"/>
    </xf>
    <xf numFmtId="164" fontId="1" fillId="10" borderId="35" xfId="14" applyNumberFormat="1" applyFill="1" applyBorder="1" applyAlignment="1">
      <alignment horizontal="center"/>
    </xf>
    <xf numFmtId="164" fontId="1" fillId="10" borderId="36" xfId="14" applyNumberFormat="1" applyFill="1" applyBorder="1" applyAlignment="1">
      <alignment horizontal="center"/>
    </xf>
    <xf numFmtId="164" fontId="1" fillId="31" borderId="34" xfId="14" applyNumberFormat="1" applyFill="1" applyBorder="1" applyAlignment="1">
      <alignment horizontal="center"/>
    </xf>
    <xf numFmtId="164" fontId="1" fillId="31" borderId="35" xfId="14" applyNumberFormat="1" applyFill="1" applyBorder="1" applyAlignment="1">
      <alignment horizontal="center"/>
    </xf>
    <xf numFmtId="164" fontId="1" fillId="31" borderId="36" xfId="14" applyNumberFormat="1" applyFill="1" applyBorder="1" applyAlignment="1">
      <alignment horizontal="center"/>
    </xf>
    <xf numFmtId="164" fontId="1" fillId="12" borderId="34" xfId="14" applyNumberFormat="1" applyFill="1" applyBorder="1" applyAlignment="1">
      <alignment horizontal="center"/>
    </xf>
    <xf numFmtId="164" fontId="1" fillId="12" borderId="35" xfId="14" applyNumberFormat="1" applyFill="1" applyBorder="1" applyAlignment="1">
      <alignment horizontal="center"/>
    </xf>
    <xf numFmtId="164" fontId="1" fillId="12" borderId="36" xfId="14" applyNumberFormat="1" applyFill="1" applyBorder="1" applyAlignment="1">
      <alignment horizontal="center"/>
    </xf>
    <xf numFmtId="164" fontId="1" fillId="0" borderId="34" xfId="14" applyNumberFormat="1" applyFill="1" applyBorder="1" applyAlignment="1">
      <alignment horizontal="center"/>
    </xf>
    <xf numFmtId="164" fontId="1" fillId="0" borderId="35" xfId="14" applyNumberFormat="1" applyFill="1" applyBorder="1" applyAlignment="1">
      <alignment horizontal="center"/>
    </xf>
    <xf numFmtId="164" fontId="1" fillId="0" borderId="36" xfId="14" applyNumberFormat="1" applyFill="1" applyBorder="1" applyAlignment="1">
      <alignment horizontal="center"/>
    </xf>
    <xf numFmtId="164" fontId="1" fillId="3" borderId="34" xfId="14" applyNumberFormat="1" applyFill="1" applyBorder="1" applyAlignment="1">
      <alignment horizontal="center"/>
    </xf>
    <xf numFmtId="164" fontId="1" fillId="3" borderId="35" xfId="14" applyNumberFormat="1" applyFill="1" applyBorder="1" applyAlignment="1">
      <alignment horizontal="center"/>
    </xf>
    <xf numFmtId="164" fontId="1" fillId="3" borderId="36" xfId="14" applyNumberFormat="1" applyFill="1" applyBorder="1" applyAlignment="1">
      <alignment horizontal="center"/>
    </xf>
    <xf numFmtId="164" fontId="1" fillId="13" borderId="34" xfId="14" applyNumberFormat="1" applyFill="1" applyBorder="1" applyAlignment="1">
      <alignment horizontal="center"/>
    </xf>
    <xf numFmtId="164" fontId="1" fillId="13" borderId="35" xfId="14" applyNumberFormat="1" applyFill="1" applyBorder="1" applyAlignment="1">
      <alignment horizontal="center"/>
    </xf>
    <xf numFmtId="164" fontId="1" fillId="13" borderId="36" xfId="14" applyNumberFormat="1" applyFill="1" applyBorder="1" applyAlignment="1">
      <alignment horizontal="center"/>
    </xf>
    <xf numFmtId="164" fontId="1" fillId="36" borderId="34" xfId="14" applyNumberFormat="1" applyFill="1" applyBorder="1" applyAlignment="1">
      <alignment horizontal="center"/>
    </xf>
    <xf numFmtId="164" fontId="1" fillId="36" borderId="35" xfId="14" applyNumberFormat="1" applyFill="1" applyBorder="1" applyAlignment="1">
      <alignment horizontal="center"/>
    </xf>
    <xf numFmtId="164" fontId="1" fillId="36" borderId="36" xfId="14" applyNumberFormat="1" applyFill="1" applyBorder="1" applyAlignment="1">
      <alignment horizontal="center"/>
    </xf>
    <xf numFmtId="164" fontId="1" fillId="27" borderId="34" xfId="14" applyNumberFormat="1" applyFill="1" applyBorder="1" applyAlignment="1">
      <alignment horizontal="center"/>
    </xf>
    <xf numFmtId="164" fontId="1" fillId="27" borderId="35" xfId="14" applyNumberFormat="1" applyFill="1" applyBorder="1" applyAlignment="1">
      <alignment horizontal="center"/>
    </xf>
    <xf numFmtId="164" fontId="1" fillId="27" borderId="36" xfId="14" applyNumberFormat="1" applyFill="1" applyBorder="1" applyAlignment="1">
      <alignment horizontal="center"/>
    </xf>
    <xf numFmtId="164" fontId="1" fillId="33" borderId="34" xfId="14" applyNumberFormat="1" applyFill="1" applyBorder="1" applyAlignment="1">
      <alignment horizontal="center"/>
    </xf>
    <xf numFmtId="164" fontId="1" fillId="33" borderId="35" xfId="14" applyNumberFormat="1" applyFill="1" applyBorder="1" applyAlignment="1">
      <alignment horizontal="center"/>
    </xf>
    <xf numFmtId="164" fontId="1" fillId="33" borderId="36" xfId="14" applyNumberFormat="1" applyFill="1" applyBorder="1" applyAlignment="1">
      <alignment horizontal="center"/>
    </xf>
    <xf numFmtId="164" fontId="1" fillId="16" borderId="34" xfId="14" applyNumberFormat="1" applyFill="1" applyBorder="1" applyAlignment="1">
      <alignment horizontal="center"/>
    </xf>
    <xf numFmtId="164" fontId="1" fillId="16" borderId="35" xfId="14" applyNumberFormat="1" applyFill="1" applyBorder="1" applyAlignment="1">
      <alignment horizontal="center"/>
    </xf>
    <xf numFmtId="164" fontId="1" fillId="16" borderId="36" xfId="14" applyNumberFormat="1" applyFill="1" applyBorder="1" applyAlignment="1">
      <alignment horizontal="center"/>
    </xf>
    <xf numFmtId="164" fontId="10" fillId="0" borderId="11" xfId="12" applyNumberFormat="1" applyFont="1" applyFill="1" applyBorder="1" applyAlignment="1">
      <alignment horizontal="center"/>
    </xf>
    <xf numFmtId="0" fontId="10" fillId="0" borderId="11" xfId="12" applyFont="1" applyFill="1" applyBorder="1" applyAlignment="1">
      <alignment horizontal="center"/>
    </xf>
    <xf numFmtId="164" fontId="1" fillId="34" borderId="11" xfId="14" applyNumberFormat="1" applyFill="1" applyBorder="1" applyAlignment="1">
      <alignment horizontal="center"/>
    </xf>
    <xf numFmtId="0" fontId="1" fillId="34" borderId="11" xfId="14" applyFill="1" applyBorder="1" applyAlignment="1">
      <alignment horizontal="center"/>
    </xf>
    <xf numFmtId="164" fontId="10" fillId="27" borderId="11" xfId="12" applyNumberFormat="1" applyFont="1" applyFill="1" applyBorder="1" applyAlignment="1">
      <alignment horizontal="center"/>
    </xf>
    <xf numFmtId="0" fontId="10" fillId="27" borderId="11" xfId="12" applyFont="1" applyFill="1" applyBorder="1" applyAlignment="1">
      <alignment horizontal="center"/>
    </xf>
    <xf numFmtId="167" fontId="0" fillId="0" borderId="12" xfId="0" applyNumberFormat="1" applyBorder="1" applyAlignment="1">
      <alignment horizontal="center" vertical="center"/>
    </xf>
    <xf numFmtId="164" fontId="0" fillId="26" borderId="2" xfId="0" applyNumberFormat="1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164" fontId="0" fillId="35" borderId="42" xfId="0" applyNumberFormat="1" applyFill="1" applyBorder="1" applyAlignment="1">
      <alignment horizontal="center" vertical="center" wrapText="1"/>
    </xf>
    <xf numFmtId="0" fontId="0" fillId="35" borderId="43" xfId="0" applyFill="1" applyBorder="1" applyAlignment="1">
      <alignment horizontal="center" vertical="center" wrapText="1"/>
    </xf>
    <xf numFmtId="0" fontId="0" fillId="35" borderId="44" xfId="0" applyFill="1" applyBorder="1" applyAlignment="1">
      <alignment horizontal="center" vertical="center" wrapText="1"/>
    </xf>
    <xf numFmtId="164" fontId="1" fillId="19" borderId="2" xfId="7" applyNumberFormat="1" applyBorder="1" applyAlignment="1">
      <alignment horizontal="center" vertical="center"/>
    </xf>
    <xf numFmtId="164" fontId="1" fillId="19" borderId="0" xfId="7" applyNumberFormat="1" applyAlignment="1">
      <alignment horizontal="center" vertical="center"/>
    </xf>
    <xf numFmtId="164" fontId="1" fillId="19" borderId="4" xfId="7" applyNumberFormat="1" applyBorder="1" applyAlignment="1">
      <alignment horizontal="center" vertical="center"/>
    </xf>
    <xf numFmtId="0" fontId="1" fillId="19" borderId="0" xfId="7" applyAlignment="1">
      <alignment horizontal="center" vertical="center"/>
    </xf>
    <xf numFmtId="0" fontId="1" fillId="19" borderId="4" xfId="7" applyBorder="1" applyAlignment="1">
      <alignment horizontal="center" vertical="center"/>
    </xf>
    <xf numFmtId="164" fontId="0" fillId="33" borderId="42" xfId="0" applyNumberFormat="1" applyFill="1" applyBorder="1" applyAlignment="1">
      <alignment horizontal="center" vertical="center" wrapText="1"/>
    </xf>
    <xf numFmtId="0" fontId="0" fillId="33" borderId="43" xfId="0" applyFill="1" applyBorder="1" applyAlignment="1">
      <alignment horizontal="center" vertical="center" wrapText="1"/>
    </xf>
    <xf numFmtId="0" fontId="0" fillId="33" borderId="44" xfId="0" applyFill="1" applyBorder="1" applyAlignment="1">
      <alignment horizontal="center" vertical="center" wrapText="1"/>
    </xf>
    <xf numFmtId="164" fontId="0" fillId="16" borderId="42" xfId="0" applyNumberFormat="1" applyFill="1" applyBorder="1" applyAlignment="1">
      <alignment horizontal="center" vertical="center" wrapText="1"/>
    </xf>
    <xf numFmtId="0" fontId="0" fillId="16" borderId="43" xfId="0" applyFill="1" applyBorder="1" applyAlignment="1">
      <alignment horizontal="center" vertical="center" wrapText="1"/>
    </xf>
    <xf numFmtId="0" fontId="0" fillId="16" borderId="44" xfId="0" applyFill="1" applyBorder="1" applyAlignment="1">
      <alignment horizontal="center" vertical="center" wrapText="1"/>
    </xf>
    <xf numFmtId="164" fontId="0" fillId="0" borderId="42" xfId="0" applyNumberForma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164" fontId="0" fillId="34" borderId="42" xfId="0" applyNumberFormat="1" applyFill="1" applyBorder="1" applyAlignment="1">
      <alignment horizontal="center" vertical="center" wrapText="1"/>
    </xf>
    <xf numFmtId="0" fontId="0" fillId="34" borderId="43" xfId="0" applyFill="1" applyBorder="1" applyAlignment="1">
      <alignment horizontal="center" vertical="center" wrapText="1"/>
    </xf>
    <xf numFmtId="0" fontId="0" fillId="34" borderId="44" xfId="0" applyFill="1" applyBorder="1" applyAlignment="1">
      <alignment horizontal="center" vertical="center" wrapText="1"/>
    </xf>
    <xf numFmtId="164" fontId="0" fillId="36" borderId="42" xfId="0" applyNumberFormat="1" applyFill="1" applyBorder="1" applyAlignment="1">
      <alignment horizontal="center" vertical="center" wrapText="1"/>
    </xf>
    <xf numFmtId="0" fontId="0" fillId="36" borderId="43" xfId="0" applyFill="1" applyBorder="1" applyAlignment="1">
      <alignment horizontal="center" vertical="center" wrapText="1"/>
    </xf>
    <xf numFmtId="0" fontId="0" fillId="36" borderId="44" xfId="0" applyFill="1" applyBorder="1" applyAlignment="1">
      <alignment horizontal="center" vertical="center" wrapText="1"/>
    </xf>
    <xf numFmtId="164" fontId="0" fillId="27" borderId="42" xfId="0" applyNumberFormat="1" applyFill="1" applyBorder="1" applyAlignment="1">
      <alignment horizontal="center" vertical="center" wrapText="1"/>
    </xf>
    <xf numFmtId="0" fontId="0" fillId="27" borderId="43" xfId="0" applyFill="1" applyBorder="1" applyAlignment="1">
      <alignment horizontal="center" vertical="center" wrapText="1"/>
    </xf>
    <xf numFmtId="0" fontId="0" fillId="27" borderId="44" xfId="0" applyFill="1" applyBorder="1" applyAlignment="1">
      <alignment horizontal="center" vertical="center" wrapText="1"/>
    </xf>
    <xf numFmtId="164" fontId="0" fillId="13" borderId="42" xfId="0" applyNumberFormat="1" applyFill="1" applyBorder="1" applyAlignment="1">
      <alignment horizontal="center" vertical="center" wrapText="1"/>
    </xf>
    <xf numFmtId="0" fontId="0" fillId="13" borderId="43" xfId="0" applyFill="1" applyBorder="1" applyAlignment="1">
      <alignment horizontal="center" vertical="center" wrapText="1"/>
    </xf>
    <xf numFmtId="0" fontId="0" fillId="13" borderId="44" xfId="0" applyFill="1" applyBorder="1" applyAlignment="1">
      <alignment horizontal="center" vertical="center" wrapText="1"/>
    </xf>
    <xf numFmtId="0" fontId="10" fillId="18" borderId="11" xfId="6" applyFont="1" applyBorder="1" applyAlignment="1">
      <alignment horizontal="center"/>
    </xf>
    <xf numFmtId="167" fontId="5" fillId="4" borderId="0" xfId="3" applyNumberFormat="1" applyFont="1" applyAlignment="1">
      <alignment horizontal="center"/>
    </xf>
    <xf numFmtId="0" fontId="10" fillId="18" borderId="40" xfId="6" applyFont="1" applyBorder="1" applyAlignment="1">
      <alignment horizontal="center"/>
    </xf>
    <xf numFmtId="164" fontId="10" fillId="18" borderId="0" xfId="6" applyNumberFormat="1" applyFont="1" applyAlignment="1">
      <alignment horizontal="center" vertical="center"/>
    </xf>
    <xf numFmtId="0" fontId="1" fillId="21" borderId="4" xfId="9" applyBorder="1" applyAlignment="1">
      <alignment horizontal="center"/>
    </xf>
    <xf numFmtId="0" fontId="1" fillId="21" borderId="15" xfId="9" applyBorder="1" applyAlignment="1">
      <alignment horizontal="center"/>
    </xf>
    <xf numFmtId="164" fontId="0" fillId="10" borderId="42" xfId="0" applyNumberFormat="1" applyFill="1" applyBorder="1" applyAlignment="1">
      <alignment horizontal="center" vertical="center" wrapText="1"/>
    </xf>
    <xf numFmtId="0" fontId="0" fillId="10" borderId="43" xfId="0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vertical="center" wrapText="1"/>
    </xf>
    <xf numFmtId="164" fontId="0" fillId="8" borderId="42" xfId="0" applyNumberFormat="1" applyFill="1" applyBorder="1" applyAlignment="1">
      <alignment horizontal="center" vertical="center" wrapText="1"/>
    </xf>
    <xf numFmtId="0" fontId="0" fillId="8" borderId="43" xfId="0" applyFill="1" applyBorder="1" applyAlignment="1">
      <alignment horizontal="center" vertical="center" wrapText="1"/>
    </xf>
    <xf numFmtId="0" fontId="0" fillId="8" borderId="44" xfId="0" applyFill="1" applyBorder="1" applyAlignment="1">
      <alignment horizontal="center" vertical="center" wrapText="1"/>
    </xf>
    <xf numFmtId="164" fontId="0" fillId="12" borderId="42" xfId="0" applyNumberFormat="1" applyFill="1" applyBorder="1" applyAlignment="1">
      <alignment horizontal="center" vertical="center" wrapText="1"/>
    </xf>
    <xf numFmtId="0" fontId="0" fillId="12" borderId="43" xfId="0" applyFill="1" applyBorder="1" applyAlignment="1">
      <alignment horizontal="center" vertical="center" wrapText="1"/>
    </xf>
    <xf numFmtId="0" fontId="0" fillId="12" borderId="44" xfId="0" applyFill="1" applyBorder="1" applyAlignment="1">
      <alignment horizontal="center" vertical="center" wrapText="1"/>
    </xf>
    <xf numFmtId="164" fontId="0" fillId="3" borderId="42" xfId="0" applyNumberForma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10" fillId="20" borderId="15" xfId="8" applyFont="1" applyBorder="1" applyAlignment="1">
      <alignment horizontal="center"/>
    </xf>
    <xf numFmtId="0" fontId="3" fillId="4" borderId="11" xfId="3" applyBorder="1" applyAlignment="1">
      <alignment horizontal="center"/>
    </xf>
    <xf numFmtId="164" fontId="10" fillId="10" borderId="36" xfId="12" applyNumberFormat="1" applyFont="1" applyFill="1" applyBorder="1" applyAlignment="1">
      <alignment horizontal="center"/>
    </xf>
    <xf numFmtId="0" fontId="10" fillId="10" borderId="11" xfId="12" applyFont="1" applyFill="1" applyBorder="1" applyAlignment="1">
      <alignment horizontal="center"/>
    </xf>
    <xf numFmtId="164" fontId="10" fillId="31" borderId="11" xfId="12" applyNumberFormat="1" applyFont="1" applyFill="1" applyBorder="1" applyAlignment="1">
      <alignment horizontal="center"/>
    </xf>
    <xf numFmtId="0" fontId="10" fillId="31" borderId="11" xfId="12" applyFont="1" applyFill="1" applyBorder="1" applyAlignment="1">
      <alignment horizontal="center"/>
    </xf>
    <xf numFmtId="164" fontId="10" fillId="12" borderId="11" xfId="12" applyNumberFormat="1" applyFont="1" applyFill="1" applyBorder="1" applyAlignment="1">
      <alignment horizontal="center"/>
    </xf>
    <xf numFmtId="0" fontId="10" fillId="12" borderId="11" xfId="12" applyFont="1" applyFill="1" applyBorder="1" applyAlignment="1">
      <alignment horizontal="center"/>
    </xf>
    <xf numFmtId="164" fontId="10" fillId="3" borderId="11" xfId="12" applyNumberFormat="1" applyFont="1" applyFill="1" applyBorder="1" applyAlignment="1">
      <alignment horizontal="center"/>
    </xf>
    <xf numFmtId="0" fontId="10" fillId="3" borderId="11" xfId="12" applyFont="1" applyFill="1" applyBorder="1" applyAlignment="1">
      <alignment horizontal="center"/>
    </xf>
    <xf numFmtId="0" fontId="10" fillId="20" borderId="4" xfId="8" applyFont="1" applyBorder="1" applyAlignment="1">
      <alignment horizontal="center"/>
    </xf>
    <xf numFmtId="0" fontId="3" fillId="4" borderId="36" xfId="3" applyBorder="1" applyAlignment="1">
      <alignment horizontal="center"/>
    </xf>
    <xf numFmtId="164" fontId="10" fillId="34" borderId="11" xfId="12" applyNumberFormat="1" applyFont="1" applyFill="1" applyBorder="1" applyAlignment="1">
      <alignment horizontal="center"/>
    </xf>
    <xf numFmtId="0" fontId="10" fillId="34" borderId="11" xfId="12" applyFont="1" applyFill="1" applyBorder="1" applyAlignment="1">
      <alignment horizontal="center"/>
    </xf>
    <xf numFmtId="164" fontId="10" fillId="35" borderId="11" xfId="12" applyNumberFormat="1" applyFont="1" applyFill="1" applyBorder="1" applyAlignment="1">
      <alignment horizontal="center"/>
    </xf>
    <xf numFmtId="0" fontId="10" fillId="35" borderId="11" xfId="12" applyFont="1" applyFill="1" applyBorder="1" applyAlignment="1">
      <alignment horizontal="center"/>
    </xf>
    <xf numFmtId="164" fontId="10" fillId="13" borderId="11" xfId="12" applyNumberFormat="1" applyFont="1" applyFill="1" applyBorder="1" applyAlignment="1">
      <alignment horizontal="center"/>
    </xf>
    <xf numFmtId="0" fontId="10" fillId="13" borderId="11" xfId="12" applyFont="1" applyFill="1" applyBorder="1" applyAlignment="1">
      <alignment horizontal="center"/>
    </xf>
    <xf numFmtId="164" fontId="10" fillId="36" borderId="11" xfId="12" applyNumberFormat="1" applyFont="1" applyFill="1" applyBorder="1" applyAlignment="1">
      <alignment horizontal="center"/>
    </xf>
    <xf numFmtId="0" fontId="10" fillId="36" borderId="11" xfId="12" applyFont="1" applyFill="1" applyBorder="1" applyAlignment="1">
      <alignment horizontal="center"/>
    </xf>
    <xf numFmtId="0" fontId="3" fillId="31" borderId="34" xfId="3" applyFill="1" applyBorder="1" applyAlignment="1">
      <alignment horizontal="center"/>
    </xf>
    <xf numFmtId="0" fontId="3" fillId="31" borderId="35" xfId="3" applyFill="1" applyBorder="1" applyAlignment="1">
      <alignment horizontal="center"/>
    </xf>
    <xf numFmtId="0" fontId="3" fillId="31" borderId="36" xfId="3" applyFill="1" applyBorder="1" applyAlignment="1">
      <alignment horizontal="center"/>
    </xf>
    <xf numFmtId="0" fontId="0" fillId="3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15">
    <cellStyle name="20% - Énfasis2" xfId="9" builtinId="34"/>
    <cellStyle name="20% - Énfasis3" xfId="10" builtinId="38"/>
    <cellStyle name="20% - Énfasis4" xfId="11" builtinId="42"/>
    <cellStyle name="40% - Énfasis1" xfId="7" builtinId="31"/>
    <cellStyle name="40% - Énfasis6" xfId="13" builtinId="51"/>
    <cellStyle name="60% - Énfasis4" xfId="14" builtinId="44"/>
    <cellStyle name="Bueno" xfId="3" builtinId="26"/>
    <cellStyle name="Cálculo" xfId="5" builtinId="22"/>
    <cellStyle name="Énfasis1" xfId="6" builtinId="29"/>
    <cellStyle name="Énfasis2" xfId="8" builtinId="33"/>
    <cellStyle name="Énfasis6" xfId="12" builtinId="49"/>
    <cellStyle name="Moneda" xfId="1" builtinId="4"/>
    <cellStyle name="Neutral" xfId="4" builtinId="28"/>
    <cellStyle name="Normal" xfId="0" builtinId="0"/>
    <cellStyle name="Porcentaje" xfId="2" builtinId="5"/>
  </cellStyles>
  <dxfs count="46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numFmt numFmtId="169" formatCode="\✔"/>
    </dxf>
    <dxf>
      <numFmt numFmtId="170" formatCode="\X"/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numFmt numFmtId="169" formatCode="\✔"/>
    </dxf>
    <dxf>
      <numFmt numFmtId="170" formatCode="\X"/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numFmt numFmtId="169" formatCode="\✔"/>
    </dxf>
    <dxf>
      <numFmt numFmtId="170" formatCode="\X"/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numFmt numFmtId="169" formatCode="\✔"/>
    </dxf>
    <dxf>
      <numFmt numFmtId="170" formatCode="\X"/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D4E400"/>
      <color rgb="FFE3DE00"/>
      <color rgb="FFBDF248"/>
      <color rgb="FFD7F236"/>
      <color rgb="FFFFCC99"/>
      <color rgb="FFFF6600"/>
      <color rgb="FFFF66CC"/>
      <color rgb="FFFFFF99"/>
      <color rgb="FF7CDB4D"/>
      <color rgb="FF7CEA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576B-6944-4A44-A8BC-DAA6652479A5}">
  <dimension ref="A1:AD233"/>
  <sheetViews>
    <sheetView topLeftCell="B1" zoomScale="84" zoomScaleNormal="84" workbookViewId="0">
      <pane xSplit="1" ySplit="2" topLeftCell="C3" activePane="bottomRight" state="frozen"/>
      <selection pane="topRight" activeCell="C1" sqref="C1"/>
      <selection pane="bottomLeft" activeCell="B3" sqref="B3"/>
      <selection pane="bottomRight" activeCell="L141" sqref="L141"/>
    </sheetView>
  </sheetViews>
  <sheetFormatPr baseColWidth="10" defaultColWidth="11.42578125" defaultRowHeight="15" x14ac:dyDescent="0.25"/>
  <cols>
    <col min="1" max="1" width="5.7109375" style="25" customWidth="1"/>
    <col min="2" max="2" width="26.7109375" customWidth="1"/>
    <col min="3" max="3" width="5" customWidth="1"/>
    <col min="4" max="4" width="10.28515625" customWidth="1"/>
    <col min="5" max="5" width="20.7109375" customWidth="1"/>
    <col min="6" max="6" width="6" customWidth="1"/>
    <col min="7" max="7" width="15.5703125" style="7" customWidth="1"/>
    <col min="8" max="8" width="13.28515625" style="7" customWidth="1"/>
    <col min="9" max="9" width="12.140625" customWidth="1"/>
    <col min="10" max="10" width="5.7109375" customWidth="1"/>
    <col min="11" max="11" width="6.85546875" customWidth="1"/>
    <col min="12" max="12" width="6.7109375" customWidth="1"/>
    <col min="13" max="13" width="9.140625" customWidth="1"/>
    <col min="14" max="15" width="8" customWidth="1"/>
    <col min="16" max="16" width="15.140625" customWidth="1"/>
    <col min="17" max="18" width="11.85546875" customWidth="1"/>
    <col min="19" max="19" width="12.85546875" style="7" customWidth="1"/>
    <col min="20" max="20" width="13.42578125" style="1" customWidth="1"/>
    <col min="21" max="21" width="13" style="1" customWidth="1"/>
    <col min="22" max="25" width="14.140625" customWidth="1"/>
    <col min="26" max="26" width="15.85546875" customWidth="1"/>
    <col min="27" max="27" width="13.7109375" customWidth="1"/>
    <col min="28" max="28" width="14.140625" customWidth="1"/>
    <col min="29" max="29" width="15.42578125" customWidth="1"/>
  </cols>
  <sheetData>
    <row r="1" spans="1:29" x14ac:dyDescent="0.25">
      <c r="A1" s="143"/>
      <c r="B1" s="1"/>
      <c r="C1" s="1" t="s">
        <v>0</v>
      </c>
      <c r="D1" s="1"/>
      <c r="E1" s="1"/>
      <c r="F1" s="1"/>
      <c r="I1" s="141" t="s">
        <v>1</v>
      </c>
      <c r="J1" s="142"/>
      <c r="K1" s="181"/>
      <c r="L1" s="1" t="s">
        <v>2</v>
      </c>
      <c r="M1" s="1" t="s">
        <v>3</v>
      </c>
      <c r="P1" s="1"/>
      <c r="Q1" s="1"/>
      <c r="R1" s="1"/>
      <c r="T1" s="144" t="s">
        <v>4</v>
      </c>
      <c r="U1" s="145"/>
      <c r="V1" s="146"/>
      <c r="W1" s="140" t="s">
        <v>5</v>
      </c>
      <c r="X1" s="140"/>
      <c r="Y1" s="140"/>
      <c r="Z1" s="144" t="s">
        <v>6</v>
      </c>
      <c r="AA1" s="145"/>
      <c r="AB1" s="146"/>
      <c r="AC1" s="80"/>
    </row>
    <row r="2" spans="1:29" ht="15.75" thickBot="1" x14ac:dyDescent="0.3">
      <c r="A2" s="143"/>
      <c r="B2" s="37" t="s">
        <v>7</v>
      </c>
      <c r="C2" s="42" t="s">
        <v>8</v>
      </c>
      <c r="D2" s="37" t="s">
        <v>9</v>
      </c>
      <c r="E2" s="37" t="s">
        <v>10</v>
      </c>
      <c r="F2" s="121" t="s">
        <v>11</v>
      </c>
      <c r="G2" s="38" t="s">
        <v>12</v>
      </c>
      <c r="H2" s="43" t="s">
        <v>13</v>
      </c>
      <c r="I2" s="39" t="s">
        <v>14</v>
      </c>
      <c r="J2" s="22" t="s">
        <v>15</v>
      </c>
      <c r="K2" s="24" t="s">
        <v>16</v>
      </c>
      <c r="L2" s="182" t="s">
        <v>17</v>
      </c>
      <c r="M2" s="182"/>
      <c r="N2" s="141" t="s">
        <v>18</v>
      </c>
      <c r="O2" s="142"/>
      <c r="P2" s="1" t="s">
        <v>19</v>
      </c>
      <c r="Q2" t="s">
        <v>20</v>
      </c>
      <c r="R2" s="1" t="s">
        <v>21</v>
      </c>
      <c r="S2" s="7" t="s">
        <v>22</v>
      </c>
      <c r="T2" s="36" t="s">
        <v>23</v>
      </c>
      <c r="U2" s="36" t="s">
        <v>24</v>
      </c>
      <c r="V2" s="36" t="s">
        <v>25</v>
      </c>
      <c r="W2" s="41" t="s">
        <v>23</v>
      </c>
      <c r="X2" s="41" t="s">
        <v>24</v>
      </c>
      <c r="Y2" s="41" t="s">
        <v>25</v>
      </c>
      <c r="Z2" s="122" t="s">
        <v>26</v>
      </c>
      <c r="AA2" s="122" t="s">
        <v>27</v>
      </c>
      <c r="AB2" s="122" t="s">
        <v>25</v>
      </c>
    </row>
    <row r="3" spans="1:29" x14ac:dyDescent="0.25">
      <c r="B3" s="183" t="s">
        <v>28</v>
      </c>
      <c r="C3" t="s">
        <v>29</v>
      </c>
      <c r="D3" s="10">
        <v>1000</v>
      </c>
      <c r="E3" s="2" t="s">
        <v>30</v>
      </c>
      <c r="F3" s="4">
        <v>0.05</v>
      </c>
      <c r="G3" s="29">
        <v>45937</v>
      </c>
      <c r="H3" s="30">
        <f>IF((G3) &gt;= DATE(1,1,2023), (G3)+ 5,"")</f>
        <v>45942</v>
      </c>
      <c r="I3" t="str">
        <f t="shared" ref="I3:I9" ca="1" si="0">IF(AND(ISNUMBER(G3),(G3&lt;=TODAY())),"NO PAGADO","")</f>
        <v/>
      </c>
      <c r="L3" s="17"/>
      <c r="M3" s="18"/>
      <c r="N3" t="str">
        <f t="shared" ref="N3:N37" si="1">IF(M3=1,D3,"")</f>
        <v/>
      </c>
      <c r="O3" s="139">
        <f>SUM(N3:N12)</f>
        <v>0</v>
      </c>
      <c r="P3" s="8">
        <f t="shared" ref="P3:P37" si="2">D3*F3</f>
        <v>50</v>
      </c>
      <c r="Q3" s="8">
        <f t="shared" ref="Q3:Q37" si="3">D3*0.04</f>
        <v>40</v>
      </c>
      <c r="R3" s="13">
        <f t="shared" ref="R3:R37" si="4">D3*(F3-0.04)</f>
        <v>10.000000000000002</v>
      </c>
      <c r="S3" s="176">
        <f>SUM(D3:D12)-O3</f>
        <v>4500</v>
      </c>
      <c r="T3" s="28" t="str">
        <f t="shared" ref="T3:T37" ca="1" si="5">IF(I3="NO PAGADO",P3,"")</f>
        <v/>
      </c>
      <c r="U3" s="28" t="str">
        <f t="shared" ref="U3:U37" ca="1" si="6">IF(I3="NO PAGADO",Q3,"")</f>
        <v/>
      </c>
      <c r="V3" s="9" t="str">
        <f t="shared" ref="V3:V37" ca="1" si="7">IF(I3="NO PAGADO",R3,"")</f>
        <v/>
      </c>
      <c r="W3" s="9" t="str">
        <f t="shared" ref="W3:W37" ca="1" si="8">IF(I3="PAGO TARDIO",P3,"")</f>
        <v/>
      </c>
      <c r="X3" s="9" t="str">
        <f t="shared" ref="X3:X37" ca="1" si="9">IF(I3="PAGO TARDIO",Q3,"")</f>
        <v/>
      </c>
      <c r="Y3" s="9" t="str">
        <f t="shared" ref="Y3:Y37" ca="1" si="10">IF(I3="PAGO TARDIO",R3,"")</f>
        <v/>
      </c>
      <c r="Z3" s="33" t="str">
        <f t="shared" ref="Z3:Z37" ca="1" si="11">IF(I3="PAGADO",P3,"")</f>
        <v/>
      </c>
      <c r="AA3" s="33" t="str">
        <f t="shared" ref="AA3:AA37" ca="1" si="12">IF(I3="PAGADO",Q3,"")</f>
        <v/>
      </c>
      <c r="AB3" s="33" t="str">
        <f t="shared" ref="AB3:AB37" ca="1" si="13">IF(I3="PAGADO",R3,"")</f>
        <v/>
      </c>
    </row>
    <row r="4" spans="1:29" x14ac:dyDescent="0.25">
      <c r="B4" s="184"/>
      <c r="C4" s="102" t="s">
        <v>29</v>
      </c>
      <c r="D4" s="103">
        <v>2000</v>
      </c>
      <c r="E4" s="102" t="s">
        <v>31</v>
      </c>
      <c r="F4" s="6">
        <v>7.0000000000000007E-2</v>
      </c>
      <c r="G4" s="30">
        <v>45945</v>
      </c>
      <c r="H4" s="30">
        <f t="shared" ref="H4:H11" si="14">IF((G4) &gt;= DATE(1,1,2023), (G4)+ 5,"")</f>
        <v>45950</v>
      </c>
      <c r="I4" t="str">
        <f t="shared" ca="1" si="0"/>
        <v/>
      </c>
      <c r="L4" s="7"/>
      <c r="M4" s="19"/>
      <c r="N4" t="str">
        <f t="shared" si="1"/>
        <v/>
      </c>
      <c r="O4" s="139"/>
      <c r="P4" s="9">
        <f t="shared" si="2"/>
        <v>140</v>
      </c>
      <c r="Q4" s="9">
        <f t="shared" si="3"/>
        <v>80</v>
      </c>
      <c r="R4" s="14">
        <f t="shared" si="4"/>
        <v>60.000000000000014</v>
      </c>
      <c r="S4" s="177"/>
      <c r="T4" s="28" t="str">
        <f t="shared" ca="1" si="5"/>
        <v/>
      </c>
      <c r="U4" s="28" t="str">
        <f t="shared" ca="1" si="6"/>
        <v/>
      </c>
      <c r="V4" s="9" t="str">
        <f t="shared" ca="1" si="7"/>
        <v/>
      </c>
      <c r="W4" s="9" t="str">
        <f t="shared" ca="1" si="8"/>
        <v/>
      </c>
      <c r="X4" s="9" t="str">
        <f t="shared" ca="1" si="9"/>
        <v/>
      </c>
      <c r="Y4" s="9" t="str">
        <f t="shared" ca="1" si="10"/>
        <v/>
      </c>
      <c r="Z4" s="33" t="str">
        <f t="shared" ca="1" si="11"/>
        <v/>
      </c>
      <c r="AA4" s="33" t="str">
        <f t="shared" ca="1" si="12"/>
        <v/>
      </c>
      <c r="AB4" s="33" t="str">
        <f t="shared" ca="1" si="13"/>
        <v/>
      </c>
    </row>
    <row r="5" spans="1:29" x14ac:dyDescent="0.25">
      <c r="B5" s="184"/>
      <c r="C5" t="s">
        <v>29</v>
      </c>
      <c r="D5" s="11">
        <v>1000</v>
      </c>
      <c r="E5" t="s">
        <v>30</v>
      </c>
      <c r="F5" s="6">
        <v>0.05</v>
      </c>
      <c r="G5" s="30">
        <v>45937</v>
      </c>
      <c r="H5" s="30">
        <f t="shared" si="14"/>
        <v>45942</v>
      </c>
      <c r="I5" t="str">
        <f t="shared" ca="1" si="0"/>
        <v/>
      </c>
      <c r="L5" s="7"/>
      <c r="M5" s="19"/>
      <c r="N5" t="str">
        <f t="shared" si="1"/>
        <v/>
      </c>
      <c r="O5" s="139"/>
      <c r="P5" s="9">
        <f t="shared" si="2"/>
        <v>50</v>
      </c>
      <c r="Q5" s="9">
        <f t="shared" si="3"/>
        <v>40</v>
      </c>
      <c r="R5" s="14">
        <f t="shared" si="4"/>
        <v>10.000000000000002</v>
      </c>
      <c r="S5" s="177"/>
      <c r="T5" s="28" t="str">
        <f t="shared" ca="1" si="5"/>
        <v/>
      </c>
      <c r="U5" s="28" t="str">
        <f t="shared" ca="1" si="6"/>
        <v/>
      </c>
      <c r="V5" s="9" t="str">
        <f t="shared" ca="1" si="7"/>
        <v/>
      </c>
      <c r="W5" s="9" t="str">
        <f t="shared" ca="1" si="8"/>
        <v/>
      </c>
      <c r="X5" s="9" t="str">
        <f t="shared" ca="1" si="9"/>
        <v/>
      </c>
      <c r="Y5" s="9" t="str">
        <f t="shared" ca="1" si="10"/>
        <v/>
      </c>
      <c r="Z5" s="33" t="str">
        <f t="shared" ca="1" si="11"/>
        <v/>
      </c>
      <c r="AA5" s="33" t="str">
        <f t="shared" ca="1" si="12"/>
        <v/>
      </c>
      <c r="AB5" s="33" t="str">
        <f t="shared" ca="1" si="13"/>
        <v/>
      </c>
    </row>
    <row r="6" spans="1:29" x14ac:dyDescent="0.25">
      <c r="B6" s="184"/>
      <c r="D6" s="11"/>
      <c r="F6" s="6"/>
      <c r="G6" s="30"/>
      <c r="H6" s="30" t="str">
        <f t="shared" si="14"/>
        <v/>
      </c>
      <c r="I6" t="str">
        <f t="shared" ca="1" si="0"/>
        <v/>
      </c>
      <c r="L6" s="7"/>
      <c r="M6" s="19"/>
      <c r="N6" t="str">
        <f t="shared" si="1"/>
        <v/>
      </c>
      <c r="O6" s="139"/>
      <c r="P6" s="9">
        <f t="shared" si="2"/>
        <v>0</v>
      </c>
      <c r="Q6" s="9">
        <f t="shared" si="3"/>
        <v>0</v>
      </c>
      <c r="R6" s="14">
        <f t="shared" si="4"/>
        <v>0</v>
      </c>
      <c r="S6" s="177"/>
      <c r="T6" s="28"/>
      <c r="U6" s="28"/>
      <c r="V6" s="9"/>
      <c r="W6" s="9"/>
      <c r="X6" s="9"/>
      <c r="Y6" s="9"/>
      <c r="Z6" s="33" t="str">
        <f t="shared" ca="1" si="11"/>
        <v/>
      </c>
      <c r="AA6" s="33" t="str">
        <f t="shared" ca="1" si="12"/>
        <v/>
      </c>
      <c r="AB6" s="33" t="str">
        <f t="shared" ca="1" si="13"/>
        <v/>
      </c>
    </row>
    <row r="7" spans="1:29" x14ac:dyDescent="0.25">
      <c r="B7" s="184"/>
      <c r="C7" t="s">
        <v>29</v>
      </c>
      <c r="D7" s="11">
        <v>500</v>
      </c>
      <c r="E7" t="s">
        <v>34</v>
      </c>
      <c r="F7" s="6">
        <v>7.0000000000000007E-2</v>
      </c>
      <c r="G7" s="30">
        <v>45945</v>
      </c>
      <c r="H7" s="30">
        <f t="shared" si="14"/>
        <v>45950</v>
      </c>
      <c r="I7" t="str">
        <f t="shared" ca="1" si="0"/>
        <v/>
      </c>
      <c r="L7" s="7"/>
      <c r="M7" s="19"/>
      <c r="N7" t="str">
        <f t="shared" si="1"/>
        <v/>
      </c>
      <c r="O7" s="139"/>
      <c r="P7" s="9">
        <f t="shared" si="2"/>
        <v>35</v>
      </c>
      <c r="Q7" s="9">
        <f t="shared" si="3"/>
        <v>20</v>
      </c>
      <c r="R7" s="14">
        <f t="shared" si="4"/>
        <v>15.000000000000004</v>
      </c>
      <c r="S7" s="177"/>
      <c r="T7" s="28" t="str">
        <f t="shared" ca="1" si="5"/>
        <v/>
      </c>
      <c r="U7" s="28" t="str">
        <f t="shared" ca="1" si="6"/>
        <v/>
      </c>
      <c r="V7" s="9" t="str">
        <f t="shared" ca="1" si="7"/>
        <v/>
      </c>
      <c r="W7" s="9" t="str">
        <f t="shared" ca="1" si="8"/>
        <v/>
      </c>
      <c r="X7" s="9" t="str">
        <f t="shared" ca="1" si="9"/>
        <v/>
      </c>
      <c r="Y7" s="9" t="str">
        <f t="shared" ca="1" si="10"/>
        <v/>
      </c>
      <c r="Z7" s="33" t="str">
        <f t="shared" ca="1" si="11"/>
        <v/>
      </c>
      <c r="AA7" s="33" t="str">
        <f t="shared" ca="1" si="12"/>
        <v/>
      </c>
      <c r="AB7" s="33" t="str">
        <f t="shared" ca="1" si="13"/>
        <v/>
      </c>
    </row>
    <row r="8" spans="1:29" x14ac:dyDescent="0.25">
      <c r="A8" s="25">
        <v>1</v>
      </c>
      <c r="B8" s="184"/>
      <c r="D8" s="11"/>
      <c r="F8" s="6"/>
      <c r="G8" s="30"/>
      <c r="H8" s="30" t="str">
        <f t="shared" si="14"/>
        <v/>
      </c>
      <c r="I8" t="str">
        <f t="shared" ca="1" si="0"/>
        <v/>
      </c>
      <c r="L8" s="7"/>
      <c r="M8" s="19"/>
      <c r="N8" t="str">
        <f t="shared" si="1"/>
        <v/>
      </c>
      <c r="O8" s="139"/>
      <c r="P8" s="9">
        <f t="shared" si="2"/>
        <v>0</v>
      </c>
      <c r="Q8" s="9">
        <f t="shared" si="3"/>
        <v>0</v>
      </c>
      <c r="R8" s="14">
        <f t="shared" si="4"/>
        <v>0</v>
      </c>
      <c r="S8" s="177"/>
      <c r="T8" s="28" t="str">
        <f t="shared" ca="1" si="5"/>
        <v/>
      </c>
      <c r="U8" s="28" t="str">
        <f t="shared" ca="1" si="6"/>
        <v/>
      </c>
      <c r="V8" s="9" t="str">
        <f t="shared" ca="1" si="7"/>
        <v/>
      </c>
      <c r="W8" s="9" t="str">
        <f t="shared" ca="1" si="8"/>
        <v/>
      </c>
      <c r="X8" s="9" t="str">
        <f t="shared" ca="1" si="9"/>
        <v/>
      </c>
      <c r="Y8" s="9" t="str">
        <f t="shared" ca="1" si="10"/>
        <v/>
      </c>
      <c r="Z8" s="33" t="str">
        <f t="shared" ca="1" si="11"/>
        <v/>
      </c>
      <c r="AA8" s="33" t="str">
        <f t="shared" ca="1" si="12"/>
        <v/>
      </c>
      <c r="AB8" s="33" t="str">
        <f t="shared" ca="1" si="13"/>
        <v/>
      </c>
    </row>
    <row r="9" spans="1:29" x14ac:dyDescent="0.25">
      <c r="B9" s="184"/>
      <c r="D9" s="11"/>
      <c r="F9" s="6"/>
      <c r="G9" s="30"/>
      <c r="H9" s="30" t="str">
        <f t="shared" si="14"/>
        <v/>
      </c>
      <c r="I9" t="str">
        <f t="shared" ca="1" si="0"/>
        <v/>
      </c>
      <c r="L9" s="7"/>
      <c r="M9" s="19"/>
      <c r="N9" t="str">
        <f t="shared" si="1"/>
        <v/>
      </c>
      <c r="O9" s="139"/>
      <c r="P9" s="9">
        <f t="shared" si="2"/>
        <v>0</v>
      </c>
      <c r="Q9" s="9">
        <f t="shared" si="3"/>
        <v>0</v>
      </c>
      <c r="R9" s="14">
        <f t="shared" si="4"/>
        <v>0</v>
      </c>
      <c r="S9" s="177"/>
      <c r="T9" s="28" t="str">
        <f t="shared" ca="1" si="5"/>
        <v/>
      </c>
      <c r="U9" s="28" t="str">
        <f t="shared" ca="1" si="6"/>
        <v/>
      </c>
      <c r="V9" s="9" t="str">
        <f t="shared" ca="1" si="7"/>
        <v/>
      </c>
      <c r="W9" s="9" t="str">
        <f t="shared" ca="1" si="8"/>
        <v/>
      </c>
      <c r="X9" s="9" t="str">
        <f t="shared" ca="1" si="9"/>
        <v/>
      </c>
      <c r="Y9" s="9" t="str">
        <f t="shared" ca="1" si="10"/>
        <v/>
      </c>
      <c r="Z9" s="33" t="str">
        <f t="shared" ca="1" si="11"/>
        <v/>
      </c>
      <c r="AA9" s="33" t="str">
        <f t="shared" ca="1" si="12"/>
        <v/>
      </c>
      <c r="AB9" s="33" t="str">
        <f t="shared" ca="1" si="13"/>
        <v/>
      </c>
    </row>
    <row r="10" spans="1:29" x14ac:dyDescent="0.25">
      <c r="B10" s="184"/>
      <c r="D10" s="11"/>
      <c r="F10" s="6"/>
      <c r="G10" s="30"/>
      <c r="H10" s="30" t="str">
        <f t="shared" si="14"/>
        <v/>
      </c>
      <c r="I10" t="str">
        <f t="shared" ref="I10:I29" ca="1" si="15">IF(AND(ISNUMBER(G10),(G10&lt;=TODAY())),"NO PAGADO","")</f>
        <v/>
      </c>
      <c r="L10" s="138" t="s">
        <v>120</v>
      </c>
      <c r="M10" s="19"/>
      <c r="N10" t="str">
        <f t="shared" si="1"/>
        <v/>
      </c>
      <c r="O10" s="139"/>
      <c r="P10" s="9">
        <f t="shared" si="2"/>
        <v>0</v>
      </c>
      <c r="Q10" s="9">
        <f t="shared" si="3"/>
        <v>0</v>
      </c>
      <c r="R10" s="14">
        <f t="shared" si="4"/>
        <v>0</v>
      </c>
      <c r="S10" s="177"/>
      <c r="T10" s="28" t="str">
        <f t="shared" ca="1" si="5"/>
        <v/>
      </c>
      <c r="U10" s="28" t="str">
        <f t="shared" ca="1" si="6"/>
        <v/>
      </c>
      <c r="V10" s="9" t="str">
        <f t="shared" ca="1" si="7"/>
        <v/>
      </c>
      <c r="W10" s="9" t="str">
        <f t="shared" ca="1" si="8"/>
        <v/>
      </c>
      <c r="X10" s="9" t="str">
        <f t="shared" ca="1" si="9"/>
        <v/>
      </c>
      <c r="Y10" s="9" t="str">
        <f t="shared" ca="1" si="10"/>
        <v/>
      </c>
      <c r="Z10" s="33" t="str">
        <f t="shared" ca="1" si="11"/>
        <v/>
      </c>
      <c r="AA10" s="33" t="str">
        <f t="shared" ca="1" si="12"/>
        <v/>
      </c>
      <c r="AB10" s="33" t="str">
        <f t="shared" ca="1" si="13"/>
        <v/>
      </c>
    </row>
    <row r="11" spans="1:29" x14ac:dyDescent="0.25">
      <c r="B11" s="184"/>
      <c r="D11" s="112"/>
      <c r="F11" s="6"/>
      <c r="G11" s="30"/>
      <c r="H11" s="30" t="str">
        <f t="shared" si="14"/>
        <v/>
      </c>
      <c r="I11" t="str">
        <f t="shared" ca="1" si="15"/>
        <v/>
      </c>
      <c r="L11" s="7"/>
      <c r="M11" s="19"/>
      <c r="N11" t="str">
        <f t="shared" si="1"/>
        <v/>
      </c>
      <c r="O11" s="139"/>
      <c r="P11" s="9">
        <f t="shared" si="2"/>
        <v>0</v>
      </c>
      <c r="Q11" s="9">
        <f t="shared" si="3"/>
        <v>0</v>
      </c>
      <c r="R11" s="14">
        <f t="shared" si="4"/>
        <v>0</v>
      </c>
      <c r="S11" s="177"/>
      <c r="T11" s="28" t="str">
        <f t="shared" ca="1" si="5"/>
        <v/>
      </c>
      <c r="U11" s="28" t="str">
        <f t="shared" ca="1" si="6"/>
        <v/>
      </c>
      <c r="V11" s="9" t="str">
        <f t="shared" ca="1" si="7"/>
        <v/>
      </c>
      <c r="W11" s="9" t="str">
        <f t="shared" ca="1" si="8"/>
        <v/>
      </c>
      <c r="X11" s="9" t="str">
        <f t="shared" ca="1" si="9"/>
        <v/>
      </c>
      <c r="Y11" s="9" t="str">
        <f t="shared" ca="1" si="10"/>
        <v/>
      </c>
      <c r="Z11" s="33" t="str">
        <f t="shared" ca="1" si="11"/>
        <v/>
      </c>
      <c r="AA11" s="33" t="str">
        <f t="shared" ca="1" si="12"/>
        <v/>
      </c>
      <c r="AB11" s="33" t="str">
        <f t="shared" ca="1" si="13"/>
        <v/>
      </c>
    </row>
    <row r="12" spans="1:29" ht="15.75" thickBot="1" x14ac:dyDescent="0.3">
      <c r="B12" s="185"/>
      <c r="C12" s="3"/>
      <c r="D12" s="12"/>
      <c r="E12" s="3"/>
      <c r="F12" s="5"/>
      <c r="G12" s="31"/>
      <c r="H12" s="31" t="str">
        <f>IF((G12) &gt;= DATE(1,1,2023), (G12)+ 5,"")</f>
        <v/>
      </c>
      <c r="I12" s="3" t="str">
        <f t="shared" ca="1" si="15"/>
        <v/>
      </c>
      <c r="J12" s="3"/>
      <c r="K12" s="3"/>
      <c r="L12" s="16"/>
      <c r="M12" s="20"/>
      <c r="N12" t="str">
        <f t="shared" si="1"/>
        <v/>
      </c>
      <c r="O12" s="139"/>
      <c r="P12" s="21">
        <f t="shared" si="2"/>
        <v>0</v>
      </c>
      <c r="Q12" s="21">
        <f t="shared" si="3"/>
        <v>0</v>
      </c>
      <c r="R12" s="15">
        <f t="shared" si="4"/>
        <v>0</v>
      </c>
      <c r="S12" s="178"/>
      <c r="T12" s="27" t="str">
        <f t="shared" ca="1" si="5"/>
        <v/>
      </c>
      <c r="U12" s="27" t="str">
        <f t="shared" ca="1" si="6"/>
        <v/>
      </c>
      <c r="V12" s="21" t="str">
        <f t="shared" ca="1" si="7"/>
        <v/>
      </c>
      <c r="W12" s="21" t="str">
        <f t="shared" ca="1" si="8"/>
        <v/>
      </c>
      <c r="X12" s="21" t="str">
        <f t="shared" ca="1" si="9"/>
        <v/>
      </c>
      <c r="Y12" s="21" t="str">
        <f t="shared" ca="1" si="10"/>
        <v/>
      </c>
      <c r="Z12" s="34" t="str">
        <f t="shared" ca="1" si="11"/>
        <v/>
      </c>
      <c r="AA12" s="34" t="str">
        <f t="shared" ca="1" si="12"/>
        <v/>
      </c>
      <c r="AB12" s="34" t="str">
        <f t="shared" ca="1" si="13"/>
        <v/>
      </c>
    </row>
    <row r="13" spans="1:29" x14ac:dyDescent="0.25">
      <c r="B13" s="186" t="s">
        <v>36</v>
      </c>
      <c r="C13" s="2" t="s">
        <v>29</v>
      </c>
      <c r="D13" s="10">
        <v>1000</v>
      </c>
      <c r="E13" s="2" t="s">
        <v>37</v>
      </c>
      <c r="F13" s="4">
        <v>7.0000000000000007E-2</v>
      </c>
      <c r="G13" s="29">
        <v>45937</v>
      </c>
      <c r="H13" s="29">
        <f t="shared" ref="H13:H78" si="16">IF((G13) &gt;= DATE(1,1,2023), (G13)+ 5,"")</f>
        <v>45942</v>
      </c>
      <c r="I13" t="str">
        <f t="shared" ca="1" si="15"/>
        <v/>
      </c>
      <c r="J13" s="2"/>
      <c r="K13" s="2"/>
      <c r="L13" s="17"/>
      <c r="M13" s="18"/>
      <c r="N13" t="str">
        <f t="shared" si="1"/>
        <v/>
      </c>
      <c r="O13" s="139">
        <f>SUM(N13:N21)</f>
        <v>0</v>
      </c>
      <c r="P13" s="8">
        <f t="shared" si="2"/>
        <v>70</v>
      </c>
      <c r="Q13" s="8">
        <f t="shared" si="3"/>
        <v>40</v>
      </c>
      <c r="R13" s="13">
        <f t="shared" si="4"/>
        <v>30.000000000000007</v>
      </c>
      <c r="S13" s="176">
        <f>SUM(D13:D21)-O13</f>
        <v>4360</v>
      </c>
      <c r="T13" s="26" t="str">
        <f t="shared" ca="1" si="5"/>
        <v/>
      </c>
      <c r="U13" s="26" t="str">
        <f t="shared" ca="1" si="6"/>
        <v/>
      </c>
      <c r="V13" s="8" t="str">
        <f t="shared" ca="1" si="7"/>
        <v/>
      </c>
      <c r="W13" s="8" t="str">
        <f t="shared" ca="1" si="8"/>
        <v/>
      </c>
      <c r="X13" s="8" t="str">
        <f t="shared" ca="1" si="9"/>
        <v/>
      </c>
      <c r="Y13" s="8" t="str">
        <f t="shared" ca="1" si="10"/>
        <v/>
      </c>
      <c r="Z13" s="35" t="str">
        <f t="shared" ca="1" si="11"/>
        <v/>
      </c>
      <c r="AA13" s="33" t="str">
        <f t="shared" ca="1" si="12"/>
        <v/>
      </c>
      <c r="AB13" s="35" t="str">
        <f t="shared" ca="1" si="13"/>
        <v/>
      </c>
    </row>
    <row r="14" spans="1:29" x14ac:dyDescent="0.25">
      <c r="B14" s="187"/>
      <c r="C14" t="s">
        <v>29</v>
      </c>
      <c r="D14" s="112">
        <v>500</v>
      </c>
      <c r="E14" t="s">
        <v>32</v>
      </c>
      <c r="F14" s="6">
        <v>0.06</v>
      </c>
      <c r="G14" s="30">
        <v>45936</v>
      </c>
      <c r="H14" s="30">
        <f t="shared" si="16"/>
        <v>45941</v>
      </c>
      <c r="J14" t="s">
        <v>33</v>
      </c>
      <c r="L14" s="7"/>
      <c r="M14" s="19"/>
      <c r="N14" t="str">
        <f t="shared" si="1"/>
        <v/>
      </c>
      <c r="O14" s="139"/>
      <c r="P14" s="9">
        <f t="shared" si="2"/>
        <v>30</v>
      </c>
      <c r="Q14" s="9">
        <f t="shared" si="3"/>
        <v>20</v>
      </c>
      <c r="R14" s="14">
        <f t="shared" si="4"/>
        <v>9.9999999999999982</v>
      </c>
      <c r="S14" s="177"/>
      <c r="T14" s="28" t="str">
        <f t="shared" si="5"/>
        <v/>
      </c>
      <c r="U14" s="28" t="str">
        <f t="shared" si="6"/>
        <v/>
      </c>
      <c r="V14" s="9" t="str">
        <f t="shared" si="7"/>
        <v/>
      </c>
      <c r="W14" s="9" t="str">
        <f t="shared" si="8"/>
        <v/>
      </c>
      <c r="X14" s="9" t="str">
        <f t="shared" si="9"/>
        <v/>
      </c>
      <c r="Y14" s="9" t="str">
        <f t="shared" si="10"/>
        <v/>
      </c>
      <c r="Z14" s="33" t="str">
        <f t="shared" si="11"/>
        <v/>
      </c>
      <c r="AA14" s="33" t="str">
        <f t="shared" si="12"/>
        <v/>
      </c>
      <c r="AB14" s="33" t="str">
        <f t="shared" si="13"/>
        <v/>
      </c>
    </row>
    <row r="15" spans="1:29" x14ac:dyDescent="0.25">
      <c r="B15" s="187"/>
      <c r="C15" s="102" t="s">
        <v>29</v>
      </c>
      <c r="D15" s="103">
        <v>500</v>
      </c>
      <c r="E15" s="102" t="s">
        <v>31</v>
      </c>
      <c r="F15" s="6">
        <v>7.0000000000000007E-2</v>
      </c>
      <c r="G15" s="30">
        <v>45945</v>
      </c>
      <c r="H15" s="30">
        <f t="shared" si="16"/>
        <v>45950</v>
      </c>
      <c r="I15" t="str">
        <f t="shared" ca="1" si="15"/>
        <v/>
      </c>
      <c r="L15" s="7"/>
      <c r="M15" s="19"/>
      <c r="N15" t="str">
        <f t="shared" si="1"/>
        <v/>
      </c>
      <c r="O15" s="139"/>
      <c r="P15" s="9">
        <f t="shared" si="2"/>
        <v>35</v>
      </c>
      <c r="Q15" s="9">
        <f t="shared" si="3"/>
        <v>20</v>
      </c>
      <c r="R15" s="14">
        <f t="shared" si="4"/>
        <v>15.000000000000004</v>
      </c>
      <c r="S15" s="177"/>
      <c r="T15" s="28" t="str">
        <f t="shared" ca="1" si="5"/>
        <v/>
      </c>
      <c r="U15" s="28" t="str">
        <f t="shared" ca="1" si="6"/>
        <v/>
      </c>
      <c r="V15" s="9" t="str">
        <f t="shared" ca="1" si="7"/>
        <v/>
      </c>
      <c r="W15" s="9" t="str">
        <f t="shared" ca="1" si="8"/>
        <v/>
      </c>
      <c r="X15" s="9" t="str">
        <f t="shared" ca="1" si="9"/>
        <v/>
      </c>
      <c r="Y15" s="9" t="str">
        <f t="shared" ca="1" si="10"/>
        <v/>
      </c>
      <c r="Z15" s="33" t="str">
        <f t="shared" ca="1" si="11"/>
        <v/>
      </c>
      <c r="AA15" s="33" t="str">
        <f t="shared" ca="1" si="12"/>
        <v/>
      </c>
      <c r="AB15" s="33" t="str">
        <f t="shared" ca="1" si="13"/>
        <v/>
      </c>
    </row>
    <row r="16" spans="1:29" x14ac:dyDescent="0.25">
      <c r="B16" s="187"/>
      <c r="C16" t="s">
        <v>29</v>
      </c>
      <c r="D16" s="11">
        <v>1000</v>
      </c>
      <c r="E16" t="s">
        <v>37</v>
      </c>
      <c r="F16" s="6">
        <v>7.0000000000000007E-2</v>
      </c>
      <c r="G16" s="30">
        <v>45937</v>
      </c>
      <c r="H16" s="30">
        <f t="shared" si="16"/>
        <v>45942</v>
      </c>
      <c r="I16" t="str">
        <f t="shared" ca="1" si="15"/>
        <v/>
      </c>
      <c r="L16" s="7"/>
      <c r="M16" s="19"/>
      <c r="N16" t="str">
        <f t="shared" si="1"/>
        <v/>
      </c>
      <c r="O16" s="139"/>
      <c r="P16" s="9">
        <f t="shared" si="2"/>
        <v>70</v>
      </c>
      <c r="Q16" s="9">
        <f t="shared" si="3"/>
        <v>40</v>
      </c>
      <c r="R16" s="14">
        <f t="shared" si="4"/>
        <v>30.000000000000007</v>
      </c>
      <c r="S16" s="177"/>
      <c r="T16" s="28" t="str">
        <f t="shared" ca="1" si="5"/>
        <v/>
      </c>
      <c r="U16" s="28" t="str">
        <f t="shared" ca="1" si="6"/>
        <v/>
      </c>
      <c r="V16" s="9" t="str">
        <f t="shared" ca="1" si="7"/>
        <v/>
      </c>
      <c r="W16" s="9" t="str">
        <f t="shared" ca="1" si="8"/>
        <v/>
      </c>
      <c r="X16" s="9" t="str">
        <f t="shared" ca="1" si="9"/>
        <v/>
      </c>
      <c r="Y16" s="9" t="str">
        <f t="shared" ca="1" si="10"/>
        <v/>
      </c>
      <c r="Z16" s="33" t="str">
        <f t="shared" ca="1" si="11"/>
        <v/>
      </c>
      <c r="AA16" s="33" t="str">
        <f t="shared" ca="1" si="12"/>
        <v/>
      </c>
      <c r="AB16" s="33" t="str">
        <f t="shared" ca="1" si="13"/>
        <v/>
      </c>
    </row>
    <row r="17" spans="1:28" x14ac:dyDescent="0.25">
      <c r="A17" s="25">
        <v>2</v>
      </c>
      <c r="B17" s="187"/>
      <c r="D17" s="135"/>
      <c r="F17" s="6"/>
      <c r="G17" s="30"/>
      <c r="H17" s="30" t="str">
        <f>IF((G17) &gt;= DATE(1,1,2023), (G17)+ 5,"")</f>
        <v/>
      </c>
      <c r="L17" s="7"/>
      <c r="M17" s="19"/>
      <c r="N17" t="str">
        <f t="shared" si="1"/>
        <v/>
      </c>
      <c r="O17" s="139"/>
      <c r="P17" s="9">
        <f t="shared" si="2"/>
        <v>0</v>
      </c>
      <c r="Q17" s="9">
        <f t="shared" si="3"/>
        <v>0</v>
      </c>
      <c r="R17" s="14">
        <f t="shared" si="4"/>
        <v>0</v>
      </c>
      <c r="S17" s="177"/>
      <c r="T17" s="28" t="str">
        <f t="shared" si="5"/>
        <v/>
      </c>
      <c r="U17" s="28" t="str">
        <f t="shared" si="6"/>
        <v/>
      </c>
      <c r="V17" s="9" t="str">
        <f t="shared" si="7"/>
        <v/>
      </c>
      <c r="W17" s="9" t="str">
        <f t="shared" si="8"/>
        <v/>
      </c>
      <c r="X17" s="9" t="str">
        <f t="shared" si="9"/>
        <v/>
      </c>
      <c r="Y17" s="9" t="str">
        <f t="shared" si="10"/>
        <v/>
      </c>
      <c r="Z17" s="33" t="str">
        <f t="shared" si="11"/>
        <v/>
      </c>
      <c r="AA17" s="33" t="str">
        <f t="shared" si="12"/>
        <v/>
      </c>
      <c r="AB17" s="33" t="str">
        <f t="shared" si="13"/>
        <v/>
      </c>
    </row>
    <row r="18" spans="1:28" x14ac:dyDescent="0.25">
      <c r="B18" s="187"/>
      <c r="D18" s="112"/>
      <c r="F18" s="6"/>
      <c r="G18" s="30"/>
      <c r="H18" s="30" t="str">
        <f t="shared" si="16"/>
        <v/>
      </c>
      <c r="I18" t="str">
        <f t="shared" ca="1" si="15"/>
        <v/>
      </c>
      <c r="L18" s="7"/>
      <c r="M18" s="19"/>
      <c r="N18" t="str">
        <f t="shared" si="1"/>
        <v/>
      </c>
      <c r="O18" s="139"/>
      <c r="P18" s="9">
        <f t="shared" si="2"/>
        <v>0</v>
      </c>
      <c r="Q18" s="9">
        <f t="shared" si="3"/>
        <v>0</v>
      </c>
      <c r="R18" s="14">
        <f t="shared" si="4"/>
        <v>0</v>
      </c>
      <c r="S18" s="177"/>
      <c r="T18" s="28" t="str">
        <f t="shared" ca="1" si="5"/>
        <v/>
      </c>
      <c r="U18" s="28" t="str">
        <f t="shared" ca="1" si="6"/>
        <v/>
      </c>
      <c r="V18" s="9" t="str">
        <f t="shared" ca="1" si="7"/>
        <v/>
      </c>
      <c r="W18" s="9" t="str">
        <f t="shared" ca="1" si="8"/>
        <v/>
      </c>
      <c r="X18" s="9" t="str">
        <f t="shared" ca="1" si="9"/>
        <v/>
      </c>
      <c r="Y18" s="9" t="str">
        <f t="shared" ca="1" si="10"/>
        <v/>
      </c>
      <c r="Z18" s="33" t="str">
        <f t="shared" ca="1" si="11"/>
        <v/>
      </c>
      <c r="AA18" s="33" t="str">
        <f t="shared" ca="1" si="12"/>
        <v/>
      </c>
      <c r="AB18" s="33" t="str">
        <f t="shared" ca="1" si="13"/>
        <v/>
      </c>
    </row>
    <row r="19" spans="1:28" x14ac:dyDescent="0.25">
      <c r="B19" s="187"/>
      <c r="C19" t="s">
        <v>29</v>
      </c>
      <c r="D19" s="11">
        <v>1000</v>
      </c>
      <c r="E19" t="s">
        <v>63</v>
      </c>
      <c r="F19" s="6">
        <v>7.0000000000000007E-2</v>
      </c>
      <c r="G19" s="30">
        <v>45942</v>
      </c>
      <c r="H19" s="30">
        <f t="shared" si="16"/>
        <v>45947</v>
      </c>
      <c r="I19" t="str">
        <f t="shared" ca="1" si="15"/>
        <v/>
      </c>
      <c r="L19" s="7"/>
      <c r="M19" s="19"/>
      <c r="N19" t="str">
        <f t="shared" si="1"/>
        <v/>
      </c>
      <c r="O19" s="139"/>
      <c r="P19" s="9">
        <f t="shared" si="2"/>
        <v>70</v>
      </c>
      <c r="Q19" s="9">
        <f t="shared" si="3"/>
        <v>40</v>
      </c>
      <c r="R19" s="14">
        <f t="shared" si="4"/>
        <v>30.000000000000007</v>
      </c>
      <c r="S19" s="177"/>
      <c r="T19" s="28" t="str">
        <f t="shared" ca="1" si="5"/>
        <v/>
      </c>
      <c r="U19" s="28" t="str">
        <f t="shared" ca="1" si="6"/>
        <v/>
      </c>
      <c r="V19" s="9" t="str">
        <f t="shared" ca="1" si="7"/>
        <v/>
      </c>
      <c r="W19" s="9" t="str">
        <f t="shared" ca="1" si="8"/>
        <v/>
      </c>
      <c r="X19" s="9" t="str">
        <f t="shared" ca="1" si="9"/>
        <v/>
      </c>
      <c r="Y19" s="9" t="str">
        <f t="shared" ca="1" si="10"/>
        <v/>
      </c>
      <c r="Z19" s="33" t="str">
        <f t="shared" ca="1" si="11"/>
        <v/>
      </c>
      <c r="AA19" s="33" t="str">
        <f t="shared" ca="1" si="12"/>
        <v/>
      </c>
      <c r="AB19" s="33" t="str">
        <f t="shared" ca="1" si="13"/>
        <v/>
      </c>
    </row>
    <row r="20" spans="1:28" x14ac:dyDescent="0.25">
      <c r="B20" s="187"/>
      <c r="C20" t="s">
        <v>29</v>
      </c>
      <c r="D20" s="11">
        <v>360</v>
      </c>
      <c r="E20" t="s">
        <v>38</v>
      </c>
      <c r="F20" s="6">
        <v>0.1</v>
      </c>
      <c r="G20" s="30">
        <v>45934</v>
      </c>
      <c r="H20" s="30">
        <f t="shared" si="16"/>
        <v>45939</v>
      </c>
      <c r="I20" t="str">
        <f t="shared" ca="1" si="15"/>
        <v/>
      </c>
      <c r="L20" s="7"/>
      <c r="M20" s="19"/>
      <c r="N20" t="str">
        <f t="shared" si="1"/>
        <v/>
      </c>
      <c r="O20" s="139"/>
      <c r="P20" s="9">
        <f t="shared" si="2"/>
        <v>36</v>
      </c>
      <c r="Q20" s="9">
        <f t="shared" si="3"/>
        <v>14.4</v>
      </c>
      <c r="R20" s="14">
        <f t="shared" si="4"/>
        <v>21.6</v>
      </c>
      <c r="S20" s="177"/>
      <c r="T20" s="28" t="str">
        <f t="shared" ca="1" si="5"/>
        <v/>
      </c>
      <c r="U20" s="28" t="str">
        <f t="shared" ca="1" si="6"/>
        <v/>
      </c>
      <c r="V20" s="9" t="str">
        <f t="shared" ca="1" si="7"/>
        <v/>
      </c>
      <c r="W20" s="9" t="str">
        <f t="shared" ca="1" si="8"/>
        <v/>
      </c>
      <c r="X20" s="9" t="str">
        <f t="shared" ca="1" si="9"/>
        <v/>
      </c>
      <c r="Y20" s="9" t="str">
        <f t="shared" ca="1" si="10"/>
        <v/>
      </c>
      <c r="Z20" s="33" t="str">
        <f t="shared" ca="1" si="11"/>
        <v/>
      </c>
      <c r="AA20" s="33" t="str">
        <f t="shared" ca="1" si="12"/>
        <v/>
      </c>
      <c r="AB20" s="33" t="str">
        <f t="shared" ca="1" si="13"/>
        <v/>
      </c>
    </row>
    <row r="21" spans="1:28" ht="15.75" thickBot="1" x14ac:dyDescent="0.3">
      <c r="B21" s="188"/>
      <c r="C21" s="3"/>
      <c r="D21" s="12"/>
      <c r="E21" s="3"/>
      <c r="F21" s="5"/>
      <c r="G21" s="31"/>
      <c r="H21" s="31" t="str">
        <f t="shared" si="16"/>
        <v/>
      </c>
      <c r="I21" s="3" t="str">
        <f t="shared" ca="1" si="15"/>
        <v/>
      </c>
      <c r="J21" s="3"/>
      <c r="K21" s="3"/>
      <c r="L21" s="16"/>
      <c r="M21" s="20"/>
      <c r="N21" t="str">
        <f t="shared" si="1"/>
        <v/>
      </c>
      <c r="O21" s="139"/>
      <c r="P21" s="21">
        <f t="shared" si="2"/>
        <v>0</v>
      </c>
      <c r="Q21" s="21">
        <f t="shared" si="3"/>
        <v>0</v>
      </c>
      <c r="R21" s="15">
        <f t="shared" si="4"/>
        <v>0</v>
      </c>
      <c r="S21" s="178"/>
      <c r="T21" s="27" t="str">
        <f t="shared" ca="1" si="5"/>
        <v/>
      </c>
      <c r="U21" s="27" t="str">
        <f t="shared" ca="1" si="6"/>
        <v/>
      </c>
      <c r="V21" s="21" t="str">
        <f t="shared" ca="1" si="7"/>
        <v/>
      </c>
      <c r="W21" s="21" t="str">
        <f t="shared" ca="1" si="8"/>
        <v/>
      </c>
      <c r="X21" s="21" t="str">
        <f t="shared" ca="1" si="9"/>
        <v/>
      </c>
      <c r="Y21" s="21" t="str">
        <f t="shared" ca="1" si="10"/>
        <v/>
      </c>
      <c r="Z21" s="34" t="str">
        <f t="shared" ca="1" si="11"/>
        <v/>
      </c>
      <c r="AA21" s="34" t="str">
        <f t="shared" ca="1" si="12"/>
        <v/>
      </c>
      <c r="AB21" s="34" t="str">
        <f t="shared" ca="1" si="13"/>
        <v/>
      </c>
    </row>
    <row r="22" spans="1:28" x14ac:dyDescent="0.25">
      <c r="B22" s="148" t="s">
        <v>39</v>
      </c>
      <c r="C22" s="2"/>
      <c r="D22" s="136"/>
      <c r="E22" s="2"/>
      <c r="F22" s="4"/>
      <c r="G22" s="29"/>
      <c r="H22" s="29" t="str">
        <f t="shared" si="16"/>
        <v/>
      </c>
      <c r="J22" s="2"/>
      <c r="K22" s="2"/>
      <c r="L22" s="17"/>
      <c r="M22" s="18"/>
      <c r="N22" t="str">
        <f t="shared" si="1"/>
        <v/>
      </c>
      <c r="O22" s="139">
        <f>SUM(N22:N32)</f>
        <v>0</v>
      </c>
      <c r="P22" s="8">
        <f t="shared" si="2"/>
        <v>0</v>
      </c>
      <c r="Q22" s="8">
        <f t="shared" si="3"/>
        <v>0</v>
      </c>
      <c r="R22" s="13">
        <f t="shared" si="4"/>
        <v>0</v>
      </c>
      <c r="S22" s="176">
        <f>SUM(D22:D32)-O22</f>
        <v>4000</v>
      </c>
      <c r="T22" s="26" t="str">
        <f t="shared" si="5"/>
        <v/>
      </c>
      <c r="U22" s="26" t="str">
        <f t="shared" si="6"/>
        <v/>
      </c>
      <c r="V22" s="8" t="str">
        <f t="shared" si="7"/>
        <v/>
      </c>
      <c r="W22" s="8" t="str">
        <f t="shared" si="8"/>
        <v/>
      </c>
      <c r="X22" s="8" t="str">
        <f t="shared" si="9"/>
        <v/>
      </c>
      <c r="Y22" s="8" t="str">
        <f t="shared" si="10"/>
        <v/>
      </c>
      <c r="Z22" s="35" t="str">
        <f t="shared" si="11"/>
        <v/>
      </c>
      <c r="AA22" s="35" t="str">
        <f t="shared" si="12"/>
        <v/>
      </c>
      <c r="AB22" s="35" t="str">
        <f t="shared" si="13"/>
        <v/>
      </c>
    </row>
    <row r="23" spans="1:28" x14ac:dyDescent="0.25">
      <c r="B23" s="149"/>
      <c r="D23" s="11"/>
      <c r="F23" s="6"/>
      <c r="G23" s="30"/>
      <c r="H23" s="30" t="str">
        <f t="shared" si="16"/>
        <v/>
      </c>
      <c r="L23" s="7"/>
      <c r="M23" s="19"/>
      <c r="N23" t="str">
        <f t="shared" si="1"/>
        <v/>
      </c>
      <c r="O23" s="139"/>
      <c r="P23" s="9">
        <f t="shared" si="2"/>
        <v>0</v>
      </c>
      <c r="Q23" s="9">
        <f t="shared" si="3"/>
        <v>0</v>
      </c>
      <c r="R23" s="14">
        <f t="shared" si="4"/>
        <v>0</v>
      </c>
      <c r="S23" s="177"/>
      <c r="T23" s="28" t="str">
        <f t="shared" si="5"/>
        <v/>
      </c>
      <c r="U23" s="28" t="str">
        <f t="shared" si="6"/>
        <v/>
      </c>
      <c r="V23" s="9" t="str">
        <f t="shared" si="7"/>
        <v/>
      </c>
      <c r="W23" s="9" t="str">
        <f t="shared" si="8"/>
        <v/>
      </c>
      <c r="X23" s="9" t="str">
        <f t="shared" si="9"/>
        <v/>
      </c>
      <c r="Y23" s="9" t="str">
        <f t="shared" si="10"/>
        <v/>
      </c>
      <c r="Z23" s="33" t="str">
        <f t="shared" si="11"/>
        <v/>
      </c>
      <c r="AA23" s="33" t="str">
        <f t="shared" si="12"/>
        <v/>
      </c>
      <c r="AB23" s="33" t="str">
        <f t="shared" si="13"/>
        <v/>
      </c>
    </row>
    <row r="24" spans="1:28" x14ac:dyDescent="0.25">
      <c r="B24" s="149"/>
      <c r="D24" s="135"/>
      <c r="F24" s="6"/>
      <c r="G24" s="30"/>
      <c r="H24" s="30" t="str">
        <f t="shared" si="16"/>
        <v/>
      </c>
      <c r="L24" s="7"/>
      <c r="M24" s="19"/>
      <c r="N24" t="str">
        <f t="shared" si="1"/>
        <v/>
      </c>
      <c r="O24" s="139"/>
      <c r="P24" s="9">
        <f t="shared" si="2"/>
        <v>0</v>
      </c>
      <c r="Q24" s="9">
        <f t="shared" si="3"/>
        <v>0</v>
      </c>
      <c r="R24" s="14">
        <f t="shared" si="4"/>
        <v>0</v>
      </c>
      <c r="S24" s="177"/>
      <c r="T24" s="28" t="str">
        <f t="shared" si="5"/>
        <v/>
      </c>
      <c r="U24" s="28" t="str">
        <f t="shared" si="6"/>
        <v/>
      </c>
      <c r="V24" s="9" t="str">
        <f t="shared" si="7"/>
        <v/>
      </c>
      <c r="W24" s="9" t="str">
        <f t="shared" si="8"/>
        <v/>
      </c>
      <c r="X24" s="9" t="str">
        <f t="shared" si="9"/>
        <v/>
      </c>
      <c r="Y24" s="9" t="str">
        <f t="shared" si="10"/>
        <v/>
      </c>
      <c r="Z24" s="33" t="str">
        <f t="shared" si="11"/>
        <v/>
      </c>
      <c r="AA24" s="33" t="str">
        <f t="shared" si="12"/>
        <v/>
      </c>
      <c r="AB24" s="33" t="str">
        <f t="shared" si="13"/>
        <v/>
      </c>
    </row>
    <row r="25" spans="1:28" ht="18.75" customHeight="1" x14ac:dyDescent="0.25">
      <c r="B25" s="149"/>
      <c r="C25" t="s">
        <v>29</v>
      </c>
      <c r="D25" s="11">
        <v>500</v>
      </c>
      <c r="E25" t="s">
        <v>119</v>
      </c>
      <c r="F25" s="6">
        <v>0.05</v>
      </c>
      <c r="G25" s="30">
        <v>45935</v>
      </c>
      <c r="H25" s="30">
        <f t="shared" si="16"/>
        <v>45940</v>
      </c>
      <c r="I25" t="str">
        <f t="shared" ca="1" si="15"/>
        <v/>
      </c>
      <c r="J25" t="s">
        <v>33</v>
      </c>
      <c r="L25" s="7"/>
      <c r="M25" s="19"/>
      <c r="N25" t="str">
        <f t="shared" si="1"/>
        <v/>
      </c>
      <c r="O25" s="139"/>
      <c r="P25" s="9">
        <f t="shared" si="2"/>
        <v>25</v>
      </c>
      <c r="Q25" s="9">
        <f t="shared" si="3"/>
        <v>20</v>
      </c>
      <c r="R25" s="14">
        <f t="shared" si="4"/>
        <v>5.0000000000000009</v>
      </c>
      <c r="S25" s="177"/>
      <c r="T25" s="28" t="str">
        <f t="shared" ca="1" si="5"/>
        <v/>
      </c>
      <c r="U25" s="28" t="str">
        <f t="shared" ca="1" si="6"/>
        <v/>
      </c>
      <c r="V25" s="9" t="str">
        <f t="shared" ca="1" si="7"/>
        <v/>
      </c>
      <c r="W25" s="9" t="str">
        <f t="shared" ca="1" si="8"/>
        <v/>
      </c>
      <c r="X25" s="9" t="str">
        <f t="shared" ca="1" si="9"/>
        <v/>
      </c>
      <c r="Y25" s="9" t="str">
        <f t="shared" ca="1" si="10"/>
        <v/>
      </c>
      <c r="Z25" s="33" t="str">
        <f t="shared" ca="1" si="11"/>
        <v/>
      </c>
      <c r="AA25" s="33" t="str">
        <f t="shared" ca="1" si="12"/>
        <v/>
      </c>
      <c r="AB25" s="33" t="str">
        <f t="shared" ca="1" si="13"/>
        <v/>
      </c>
    </row>
    <row r="26" spans="1:28" ht="18" customHeight="1" x14ac:dyDescent="0.25">
      <c r="B26" s="149"/>
      <c r="C26" t="s">
        <v>29</v>
      </c>
      <c r="D26" s="11">
        <v>1000</v>
      </c>
      <c r="E26" t="s">
        <v>40</v>
      </c>
      <c r="F26" s="6">
        <v>0.1</v>
      </c>
      <c r="G26" s="30">
        <v>45933</v>
      </c>
      <c r="H26" s="30">
        <f t="shared" si="16"/>
        <v>45938</v>
      </c>
      <c r="L26" s="7"/>
      <c r="M26" s="19"/>
      <c r="N26" t="str">
        <f t="shared" si="1"/>
        <v/>
      </c>
      <c r="O26" s="139"/>
      <c r="P26" s="9">
        <f t="shared" si="2"/>
        <v>100</v>
      </c>
      <c r="Q26" s="9">
        <f t="shared" si="3"/>
        <v>40</v>
      </c>
      <c r="R26" s="14">
        <f t="shared" si="4"/>
        <v>60.000000000000007</v>
      </c>
      <c r="S26" s="177"/>
      <c r="T26" s="28" t="str">
        <f t="shared" si="5"/>
        <v/>
      </c>
      <c r="U26" s="28" t="str">
        <f t="shared" si="6"/>
        <v/>
      </c>
      <c r="V26" s="9" t="str">
        <f t="shared" si="7"/>
        <v/>
      </c>
      <c r="W26" s="9" t="str">
        <f t="shared" si="8"/>
        <v/>
      </c>
      <c r="X26" s="9" t="str">
        <f t="shared" si="9"/>
        <v/>
      </c>
      <c r="Y26" s="9" t="str">
        <f t="shared" si="10"/>
        <v/>
      </c>
      <c r="Z26" s="33" t="str">
        <f t="shared" si="11"/>
        <v/>
      </c>
      <c r="AA26" s="33" t="str">
        <f t="shared" si="12"/>
        <v/>
      </c>
      <c r="AB26" s="33" t="str">
        <f t="shared" si="13"/>
        <v/>
      </c>
    </row>
    <row r="27" spans="1:28" x14ac:dyDescent="0.25">
      <c r="A27" s="25">
        <v>3</v>
      </c>
      <c r="B27" s="149"/>
      <c r="C27" t="s">
        <v>29</v>
      </c>
      <c r="D27" s="11">
        <v>1000</v>
      </c>
      <c r="E27" t="s">
        <v>37</v>
      </c>
      <c r="F27" s="6">
        <v>7.0000000000000007E-2</v>
      </c>
      <c r="G27" s="30">
        <v>45937</v>
      </c>
      <c r="H27" s="30">
        <f t="shared" si="16"/>
        <v>45942</v>
      </c>
      <c r="I27" t="str">
        <f t="shared" ca="1" si="15"/>
        <v/>
      </c>
      <c r="L27" s="7"/>
      <c r="M27" s="19"/>
      <c r="N27" t="str">
        <f t="shared" si="1"/>
        <v/>
      </c>
      <c r="O27" s="139"/>
      <c r="P27" s="9">
        <f t="shared" si="2"/>
        <v>70</v>
      </c>
      <c r="Q27" s="9">
        <f t="shared" si="3"/>
        <v>40</v>
      </c>
      <c r="R27" s="14">
        <f t="shared" si="4"/>
        <v>30.000000000000007</v>
      </c>
      <c r="S27" s="177"/>
      <c r="T27" s="28" t="str">
        <f t="shared" ca="1" si="5"/>
        <v/>
      </c>
      <c r="U27" s="28" t="str">
        <f t="shared" ca="1" si="6"/>
        <v/>
      </c>
      <c r="V27" s="9" t="str">
        <f t="shared" ca="1" si="7"/>
        <v/>
      </c>
      <c r="W27" s="9" t="str">
        <f t="shared" ca="1" si="8"/>
        <v/>
      </c>
      <c r="X27" s="9" t="str">
        <f t="shared" ca="1" si="9"/>
        <v/>
      </c>
      <c r="Y27" s="9" t="str">
        <f t="shared" ca="1" si="10"/>
        <v/>
      </c>
      <c r="Z27" s="33" t="str">
        <f t="shared" ca="1" si="11"/>
        <v/>
      </c>
      <c r="AA27" s="33" t="str">
        <f t="shared" ca="1" si="12"/>
        <v/>
      </c>
      <c r="AB27" s="33" t="str">
        <f t="shared" ca="1" si="13"/>
        <v/>
      </c>
    </row>
    <row r="28" spans="1:28" x14ac:dyDescent="0.25">
      <c r="B28" s="149"/>
      <c r="D28" s="11"/>
      <c r="F28" s="6"/>
      <c r="G28" s="30"/>
      <c r="H28" s="30" t="str">
        <f t="shared" si="16"/>
        <v/>
      </c>
      <c r="L28" s="7"/>
      <c r="M28" s="19"/>
      <c r="N28" t="str">
        <f t="shared" si="1"/>
        <v/>
      </c>
      <c r="O28" s="139"/>
      <c r="P28" s="9">
        <f t="shared" si="2"/>
        <v>0</v>
      </c>
      <c r="Q28" s="9">
        <f t="shared" si="3"/>
        <v>0</v>
      </c>
      <c r="R28" s="14">
        <f t="shared" si="4"/>
        <v>0</v>
      </c>
      <c r="S28" s="177"/>
      <c r="T28" s="28" t="str">
        <f t="shared" si="5"/>
        <v/>
      </c>
      <c r="U28" s="28" t="str">
        <f t="shared" si="6"/>
        <v/>
      </c>
      <c r="V28" s="9" t="str">
        <f t="shared" si="7"/>
        <v/>
      </c>
      <c r="W28" s="9" t="str">
        <f t="shared" si="8"/>
        <v/>
      </c>
      <c r="X28" s="9" t="str">
        <f t="shared" si="9"/>
        <v/>
      </c>
      <c r="Y28" s="9" t="str">
        <f t="shared" si="10"/>
        <v/>
      </c>
      <c r="Z28" s="33" t="str">
        <f t="shared" si="11"/>
        <v/>
      </c>
      <c r="AA28" s="33" t="str">
        <f t="shared" si="12"/>
        <v/>
      </c>
      <c r="AB28" s="33" t="str">
        <f t="shared" si="13"/>
        <v/>
      </c>
    </row>
    <row r="29" spans="1:28" ht="15.75" thickBot="1" x14ac:dyDescent="0.3">
      <c r="B29" s="149"/>
      <c r="C29" s="106" t="s">
        <v>29</v>
      </c>
      <c r="D29" s="107">
        <v>1500</v>
      </c>
      <c r="E29" s="106" t="s">
        <v>31</v>
      </c>
      <c r="F29" s="108">
        <v>7.0000000000000007E-2</v>
      </c>
      <c r="G29" s="30">
        <v>45945</v>
      </c>
      <c r="H29" s="30">
        <f t="shared" si="16"/>
        <v>45950</v>
      </c>
      <c r="I29" t="str">
        <f t="shared" ca="1" si="15"/>
        <v/>
      </c>
      <c r="L29" s="7"/>
      <c r="M29" s="19"/>
      <c r="N29" t="str">
        <f t="shared" si="1"/>
        <v/>
      </c>
      <c r="O29" s="139"/>
      <c r="P29" s="9">
        <f t="shared" si="2"/>
        <v>105.00000000000001</v>
      </c>
      <c r="Q29" s="9">
        <f t="shared" si="3"/>
        <v>60</v>
      </c>
      <c r="R29" s="14">
        <f t="shared" si="4"/>
        <v>45.000000000000007</v>
      </c>
      <c r="S29" s="177"/>
      <c r="T29" s="28" t="str">
        <f t="shared" ca="1" si="5"/>
        <v/>
      </c>
      <c r="U29" s="28" t="str">
        <f t="shared" ca="1" si="6"/>
        <v/>
      </c>
      <c r="V29" s="9" t="str">
        <f t="shared" ca="1" si="7"/>
        <v/>
      </c>
      <c r="W29" s="9" t="str">
        <f t="shared" ca="1" si="8"/>
        <v/>
      </c>
      <c r="X29" s="9" t="str">
        <f t="shared" ca="1" si="9"/>
        <v/>
      </c>
      <c r="Y29" s="9" t="str">
        <f t="shared" ca="1" si="10"/>
        <v/>
      </c>
      <c r="Z29" s="33" t="str">
        <f t="shared" ca="1" si="11"/>
        <v/>
      </c>
      <c r="AA29" s="33" t="str">
        <f t="shared" ca="1" si="12"/>
        <v/>
      </c>
      <c r="AB29" s="33" t="str">
        <f t="shared" ca="1" si="13"/>
        <v/>
      </c>
    </row>
    <row r="30" spans="1:28" hidden="1" x14ac:dyDescent="0.25">
      <c r="B30" s="149"/>
      <c r="D30" s="11"/>
      <c r="F30" s="6"/>
      <c r="G30" s="30"/>
      <c r="H30" s="30" t="str">
        <f t="shared" si="16"/>
        <v/>
      </c>
      <c r="I30" t="str">
        <f t="shared" ref="I30:I58" ca="1" si="17">IF(AND(ISNUMBER(G30),(G30&lt;=TODAY())),"NO PAGADO","")</f>
        <v/>
      </c>
      <c r="L30" s="7"/>
      <c r="M30" s="19"/>
      <c r="N30" t="str">
        <f t="shared" si="1"/>
        <v/>
      </c>
      <c r="O30" s="139"/>
      <c r="P30" s="9">
        <f t="shared" si="2"/>
        <v>0</v>
      </c>
      <c r="Q30" s="9">
        <f t="shared" si="3"/>
        <v>0</v>
      </c>
      <c r="R30" s="14">
        <f t="shared" si="4"/>
        <v>0</v>
      </c>
      <c r="S30" s="177"/>
      <c r="T30" s="28" t="str">
        <f t="shared" ca="1" si="5"/>
        <v/>
      </c>
      <c r="U30" s="28" t="str">
        <f t="shared" ca="1" si="6"/>
        <v/>
      </c>
      <c r="V30" s="9" t="str">
        <f t="shared" ca="1" si="7"/>
        <v/>
      </c>
      <c r="W30" s="9" t="str">
        <f t="shared" ca="1" si="8"/>
        <v/>
      </c>
      <c r="X30" s="9" t="str">
        <f t="shared" ca="1" si="9"/>
        <v/>
      </c>
      <c r="Y30" s="9" t="str">
        <f t="shared" ca="1" si="10"/>
        <v/>
      </c>
      <c r="Z30" s="33" t="str">
        <f t="shared" ca="1" si="11"/>
        <v/>
      </c>
      <c r="AA30" s="33" t="str">
        <f t="shared" ca="1" si="12"/>
        <v/>
      </c>
      <c r="AB30" s="33" t="str">
        <f t="shared" ca="1" si="13"/>
        <v/>
      </c>
    </row>
    <row r="31" spans="1:28" hidden="1" x14ac:dyDescent="0.25">
      <c r="B31" s="149"/>
      <c r="D31" s="11"/>
      <c r="F31" s="6"/>
      <c r="G31" s="30"/>
      <c r="H31" s="30" t="str">
        <f t="shared" si="16"/>
        <v/>
      </c>
      <c r="I31" t="str">
        <f t="shared" ca="1" si="17"/>
        <v/>
      </c>
      <c r="L31" s="7"/>
      <c r="M31" s="19"/>
      <c r="N31" t="str">
        <f t="shared" si="1"/>
        <v/>
      </c>
      <c r="O31" s="139"/>
      <c r="P31" s="9">
        <f t="shared" si="2"/>
        <v>0</v>
      </c>
      <c r="Q31" s="9">
        <f t="shared" si="3"/>
        <v>0</v>
      </c>
      <c r="R31" s="14">
        <f t="shared" si="4"/>
        <v>0</v>
      </c>
      <c r="S31" s="177"/>
      <c r="T31" s="28" t="str">
        <f t="shared" ca="1" si="5"/>
        <v/>
      </c>
      <c r="U31" s="28" t="str">
        <f t="shared" ca="1" si="6"/>
        <v/>
      </c>
      <c r="V31" s="9" t="str">
        <f t="shared" ca="1" si="7"/>
        <v/>
      </c>
      <c r="W31" s="9" t="str">
        <f t="shared" ca="1" si="8"/>
        <v/>
      </c>
      <c r="X31" s="9" t="str">
        <f t="shared" ca="1" si="9"/>
        <v/>
      </c>
      <c r="Y31" s="9" t="str">
        <f t="shared" ca="1" si="10"/>
        <v/>
      </c>
      <c r="Z31" s="33" t="str">
        <f t="shared" ca="1" si="11"/>
        <v/>
      </c>
      <c r="AA31" s="33" t="str">
        <f t="shared" ca="1" si="12"/>
        <v/>
      </c>
      <c r="AB31" s="33" t="str">
        <f t="shared" ca="1" si="13"/>
        <v/>
      </c>
    </row>
    <row r="32" spans="1:28" ht="15.75" hidden="1" thickBot="1" x14ac:dyDescent="0.3">
      <c r="B32" s="150"/>
      <c r="C32" s="3"/>
      <c r="D32" s="12"/>
      <c r="E32" s="3"/>
      <c r="F32" s="5"/>
      <c r="G32" s="30"/>
      <c r="H32" s="31" t="str">
        <f t="shared" si="16"/>
        <v/>
      </c>
      <c r="I32" s="3" t="str">
        <f t="shared" ca="1" si="17"/>
        <v/>
      </c>
      <c r="J32" s="3"/>
      <c r="K32" s="3"/>
      <c r="L32" s="16"/>
      <c r="M32" s="20"/>
      <c r="N32" t="str">
        <f t="shared" si="1"/>
        <v/>
      </c>
      <c r="O32" s="139"/>
      <c r="P32" s="21">
        <f t="shared" si="2"/>
        <v>0</v>
      </c>
      <c r="Q32" s="21">
        <f t="shared" si="3"/>
        <v>0</v>
      </c>
      <c r="R32" s="15">
        <f t="shared" si="4"/>
        <v>0</v>
      </c>
      <c r="S32" s="178"/>
      <c r="T32" s="27" t="str">
        <f t="shared" ca="1" si="5"/>
        <v/>
      </c>
      <c r="U32" s="27" t="str">
        <f t="shared" ca="1" si="6"/>
        <v/>
      </c>
      <c r="V32" s="21" t="str">
        <f t="shared" ca="1" si="7"/>
        <v/>
      </c>
      <c r="W32" s="21" t="str">
        <f t="shared" ca="1" si="8"/>
        <v/>
      </c>
      <c r="X32" s="21" t="str">
        <f t="shared" ca="1" si="9"/>
        <v/>
      </c>
      <c r="Y32" s="21" t="str">
        <f t="shared" ca="1" si="10"/>
        <v/>
      </c>
      <c r="Z32" s="34" t="str">
        <f t="shared" ca="1" si="11"/>
        <v/>
      </c>
      <c r="AA32" s="34" t="str">
        <f t="shared" ca="1" si="12"/>
        <v/>
      </c>
      <c r="AB32" s="34" t="str">
        <f t="shared" ca="1" si="13"/>
        <v/>
      </c>
    </row>
    <row r="33" spans="1:28" ht="15.75" thickBot="1" x14ac:dyDescent="0.3">
      <c r="B33" s="155"/>
      <c r="C33" s="2"/>
      <c r="D33" s="10"/>
      <c r="E33" s="2"/>
      <c r="F33" s="4"/>
      <c r="G33" s="29"/>
      <c r="H33" s="29" t="str">
        <f t="shared" si="16"/>
        <v/>
      </c>
      <c r="I33" s="2" t="str">
        <f t="shared" ca="1" si="17"/>
        <v/>
      </c>
      <c r="J33" s="2"/>
      <c r="K33" s="2"/>
      <c r="L33" s="17"/>
      <c r="M33" s="18"/>
      <c r="N33" t="str">
        <f t="shared" si="1"/>
        <v/>
      </c>
      <c r="O33" s="139">
        <f>SUM(N33:N41)</f>
        <v>0</v>
      </c>
      <c r="P33" s="109">
        <f t="shared" si="2"/>
        <v>0</v>
      </c>
      <c r="Q33" s="8">
        <f t="shared" si="3"/>
        <v>0</v>
      </c>
      <c r="R33" s="13">
        <f t="shared" si="4"/>
        <v>0</v>
      </c>
      <c r="S33" s="176">
        <f>SUM(D33:D41)-O33</f>
        <v>0</v>
      </c>
      <c r="T33" s="26" t="str">
        <f t="shared" ca="1" si="5"/>
        <v/>
      </c>
      <c r="U33" s="26" t="str">
        <f t="shared" ca="1" si="6"/>
        <v/>
      </c>
      <c r="V33" s="8" t="str">
        <f t="shared" ca="1" si="7"/>
        <v/>
      </c>
      <c r="W33" s="8" t="str">
        <f t="shared" ca="1" si="8"/>
        <v/>
      </c>
      <c r="X33" s="8" t="str">
        <f t="shared" ca="1" si="9"/>
        <v/>
      </c>
      <c r="Y33" s="8" t="str">
        <f t="shared" ca="1" si="10"/>
        <v/>
      </c>
      <c r="Z33" s="35" t="str">
        <f t="shared" ca="1" si="11"/>
        <v/>
      </c>
      <c r="AA33" s="35" t="str">
        <f t="shared" ca="1" si="12"/>
        <v/>
      </c>
      <c r="AB33" s="35" t="str">
        <f t="shared" ca="1" si="13"/>
        <v/>
      </c>
    </row>
    <row r="34" spans="1:28" ht="15.75" hidden="1" thickBot="1" x14ac:dyDescent="0.3">
      <c r="B34" s="156"/>
      <c r="D34" s="11"/>
      <c r="F34" s="6"/>
      <c r="G34" s="30"/>
      <c r="H34" s="30" t="str">
        <f>IF((G34) &gt;= DATE(1,1,2023), (G34)+ 5,"")</f>
        <v/>
      </c>
      <c r="I34" t="str">
        <f t="shared" ca="1" si="17"/>
        <v/>
      </c>
      <c r="L34" s="7"/>
      <c r="M34" s="19"/>
      <c r="N34" t="str">
        <f t="shared" si="1"/>
        <v/>
      </c>
      <c r="O34" s="139"/>
      <c r="P34" s="9">
        <f t="shared" si="2"/>
        <v>0</v>
      </c>
      <c r="Q34" s="9">
        <f t="shared" si="3"/>
        <v>0</v>
      </c>
      <c r="R34" s="14">
        <f t="shared" si="4"/>
        <v>0</v>
      </c>
      <c r="S34" s="177"/>
      <c r="T34" s="28" t="str">
        <f t="shared" ca="1" si="5"/>
        <v/>
      </c>
      <c r="U34" s="28" t="str">
        <f t="shared" ca="1" si="6"/>
        <v/>
      </c>
      <c r="V34" s="9" t="str">
        <f t="shared" ca="1" si="7"/>
        <v/>
      </c>
      <c r="W34" s="9" t="str">
        <f t="shared" ca="1" si="8"/>
        <v/>
      </c>
      <c r="X34" s="9" t="str">
        <f t="shared" ca="1" si="9"/>
        <v/>
      </c>
      <c r="Y34" s="9" t="str">
        <f t="shared" ca="1" si="10"/>
        <v/>
      </c>
      <c r="Z34" s="33" t="str">
        <f t="shared" ca="1" si="11"/>
        <v/>
      </c>
      <c r="AA34" s="33" t="str">
        <f t="shared" ca="1" si="12"/>
        <v/>
      </c>
      <c r="AB34" s="33" t="str">
        <f t="shared" ca="1" si="13"/>
        <v/>
      </c>
    </row>
    <row r="35" spans="1:28" ht="15.75" hidden="1" thickBot="1" x14ac:dyDescent="0.3">
      <c r="B35" s="156"/>
      <c r="D35" s="11"/>
      <c r="F35" s="6"/>
      <c r="G35" s="30"/>
      <c r="H35" s="30" t="str">
        <f t="shared" si="16"/>
        <v/>
      </c>
      <c r="I35" t="str">
        <f t="shared" ca="1" si="17"/>
        <v/>
      </c>
      <c r="L35" s="7"/>
      <c r="M35" s="19"/>
      <c r="N35" t="str">
        <f t="shared" si="1"/>
        <v/>
      </c>
      <c r="O35" s="139"/>
      <c r="P35" s="9">
        <f t="shared" si="2"/>
        <v>0</v>
      </c>
      <c r="Q35" s="9">
        <f t="shared" si="3"/>
        <v>0</v>
      </c>
      <c r="R35" s="14">
        <f t="shared" si="4"/>
        <v>0</v>
      </c>
      <c r="S35" s="177"/>
      <c r="T35" s="28" t="str">
        <f t="shared" ca="1" si="5"/>
        <v/>
      </c>
      <c r="U35" s="28" t="str">
        <f t="shared" ca="1" si="6"/>
        <v/>
      </c>
      <c r="V35" s="9" t="str">
        <f t="shared" ca="1" si="7"/>
        <v/>
      </c>
      <c r="W35" s="9" t="str">
        <f t="shared" ca="1" si="8"/>
        <v/>
      </c>
      <c r="X35" s="9" t="str">
        <f t="shared" ca="1" si="9"/>
        <v/>
      </c>
      <c r="Y35" s="9" t="str">
        <f t="shared" ca="1" si="10"/>
        <v/>
      </c>
      <c r="Z35" s="33" t="str">
        <f t="shared" ca="1" si="11"/>
        <v/>
      </c>
      <c r="AA35" s="33" t="str">
        <f t="shared" ca="1" si="12"/>
        <v/>
      </c>
      <c r="AB35" s="33" t="str">
        <f t="shared" ca="1" si="13"/>
        <v/>
      </c>
    </row>
    <row r="36" spans="1:28" ht="15.75" hidden="1" thickBot="1" x14ac:dyDescent="0.3">
      <c r="B36" s="156"/>
      <c r="D36" s="11"/>
      <c r="F36" s="6"/>
      <c r="G36" s="30"/>
      <c r="H36" s="30" t="str">
        <f t="shared" si="16"/>
        <v/>
      </c>
      <c r="I36" t="str">
        <f t="shared" ca="1" si="17"/>
        <v/>
      </c>
      <c r="L36" s="7"/>
      <c r="M36" s="19"/>
      <c r="N36" t="str">
        <f t="shared" si="1"/>
        <v/>
      </c>
      <c r="O36" s="139"/>
      <c r="P36" s="9">
        <f t="shared" si="2"/>
        <v>0</v>
      </c>
      <c r="Q36" s="9">
        <f t="shared" si="3"/>
        <v>0</v>
      </c>
      <c r="R36" s="14">
        <f t="shared" si="4"/>
        <v>0</v>
      </c>
      <c r="S36" s="177"/>
      <c r="T36" s="28" t="str">
        <f t="shared" ca="1" si="5"/>
        <v/>
      </c>
      <c r="U36" s="28" t="str">
        <f t="shared" ca="1" si="6"/>
        <v/>
      </c>
      <c r="V36" s="9" t="str">
        <f t="shared" ca="1" si="7"/>
        <v/>
      </c>
      <c r="W36" s="9" t="str">
        <f t="shared" ca="1" si="8"/>
        <v/>
      </c>
      <c r="X36" s="9" t="str">
        <f t="shared" ca="1" si="9"/>
        <v/>
      </c>
      <c r="Y36" s="9" t="str">
        <f t="shared" ca="1" si="10"/>
        <v/>
      </c>
      <c r="Z36" s="33" t="str">
        <f t="shared" ca="1" si="11"/>
        <v/>
      </c>
      <c r="AA36" s="33" t="str">
        <f t="shared" ca="1" si="12"/>
        <v/>
      </c>
      <c r="AB36" s="33" t="str">
        <f t="shared" ca="1" si="13"/>
        <v/>
      </c>
    </row>
    <row r="37" spans="1:28" ht="15.75" hidden="1" thickBot="1" x14ac:dyDescent="0.3">
      <c r="A37" s="25">
        <v>4</v>
      </c>
      <c r="B37" s="156"/>
      <c r="D37" s="11"/>
      <c r="F37" s="6"/>
      <c r="G37" s="30"/>
      <c r="H37" s="30" t="str">
        <f t="shared" si="16"/>
        <v/>
      </c>
      <c r="L37" s="7"/>
      <c r="M37" s="19"/>
      <c r="N37" t="str">
        <f t="shared" si="1"/>
        <v/>
      </c>
      <c r="O37" s="139"/>
      <c r="P37" s="9">
        <f t="shared" si="2"/>
        <v>0</v>
      </c>
      <c r="Q37" s="9">
        <f t="shared" si="3"/>
        <v>0</v>
      </c>
      <c r="R37" s="14">
        <f t="shared" si="4"/>
        <v>0</v>
      </c>
      <c r="S37" s="177"/>
      <c r="T37" s="28" t="str">
        <f t="shared" si="5"/>
        <v/>
      </c>
      <c r="U37" s="28" t="str">
        <f t="shared" si="6"/>
        <v/>
      </c>
      <c r="V37" s="9" t="str">
        <f t="shared" si="7"/>
        <v/>
      </c>
      <c r="W37" s="9" t="str">
        <f t="shared" si="8"/>
        <v/>
      </c>
      <c r="X37" s="9" t="str">
        <f t="shared" si="9"/>
        <v/>
      </c>
      <c r="Y37" s="9" t="str">
        <f t="shared" si="10"/>
        <v/>
      </c>
      <c r="Z37" s="33" t="str">
        <f t="shared" si="11"/>
        <v/>
      </c>
      <c r="AA37" s="33" t="str">
        <f t="shared" si="12"/>
        <v/>
      </c>
      <c r="AB37" s="33" t="str">
        <f t="shared" si="13"/>
        <v/>
      </c>
    </row>
    <row r="38" spans="1:28" ht="15.75" hidden="1" thickBot="1" x14ac:dyDescent="0.3">
      <c r="B38" s="156"/>
      <c r="D38" s="11"/>
      <c r="F38" s="6"/>
      <c r="G38" s="30"/>
      <c r="H38" s="30" t="str">
        <f t="shared" si="16"/>
        <v/>
      </c>
      <c r="I38" t="str">
        <f t="shared" ca="1" si="17"/>
        <v/>
      </c>
      <c r="L38" s="7"/>
      <c r="M38" s="19"/>
      <c r="N38" t="str">
        <f t="shared" ref="N38:N70" si="18">IF(M38=1,D38,"")</f>
        <v/>
      </c>
      <c r="O38" s="139"/>
      <c r="P38" s="9">
        <f t="shared" ref="P38:P70" si="19">D38*F38</f>
        <v>0</v>
      </c>
      <c r="Q38" s="9">
        <f t="shared" ref="Q38:Q70" si="20">D38*0.04</f>
        <v>0</v>
      </c>
      <c r="R38" s="14">
        <f t="shared" ref="R38:R70" si="21">D38*(F38-0.04)</f>
        <v>0</v>
      </c>
      <c r="S38" s="177"/>
      <c r="T38" s="28" t="str">
        <f t="shared" ref="T38:T70" ca="1" si="22">IF(I38="NO PAGADO",P38,"")</f>
        <v/>
      </c>
      <c r="U38" s="28" t="str">
        <f t="shared" ref="U38:U70" ca="1" si="23">IF(I38="NO PAGADO",Q38,"")</f>
        <v/>
      </c>
      <c r="V38" s="9" t="str">
        <f t="shared" ref="V38:V70" ca="1" si="24">IF(I38="NO PAGADO",R38,"")</f>
        <v/>
      </c>
      <c r="W38" s="9" t="str">
        <f t="shared" ref="W38:W70" ca="1" si="25">IF(I38="PAGO TARDIO",P38,"")</f>
        <v/>
      </c>
      <c r="X38" s="9" t="str">
        <f t="shared" ref="X38:X70" ca="1" si="26">IF(I38="PAGO TARDIO",Q38,"")</f>
        <v/>
      </c>
      <c r="Y38" s="9" t="str">
        <f t="shared" ref="Y38:Y70" ca="1" si="27">IF(I38="PAGO TARDIO",R38,"")</f>
        <v/>
      </c>
      <c r="Z38" s="33" t="str">
        <f t="shared" ref="Z38:Z70" ca="1" si="28">IF(I38="PAGADO",P38,"")</f>
        <v/>
      </c>
      <c r="AA38" s="33" t="str">
        <f t="shared" ref="AA38:AA70" ca="1" si="29">IF(I38="PAGADO",Q38,"")</f>
        <v/>
      </c>
      <c r="AB38" s="33" t="str">
        <f t="shared" ref="AB38:AB70" ca="1" si="30">IF(I38="PAGADO",R38,"")</f>
        <v/>
      </c>
    </row>
    <row r="39" spans="1:28" ht="15.75" hidden="1" thickBot="1" x14ac:dyDescent="0.3">
      <c r="B39" s="156"/>
      <c r="D39" s="11"/>
      <c r="F39" s="6"/>
      <c r="G39" s="30"/>
      <c r="H39" s="30" t="str">
        <f t="shared" si="16"/>
        <v/>
      </c>
      <c r="I39" t="str">
        <f t="shared" ca="1" si="17"/>
        <v/>
      </c>
      <c r="L39" s="7"/>
      <c r="M39" s="19"/>
      <c r="N39" t="str">
        <f t="shared" si="18"/>
        <v/>
      </c>
      <c r="O39" s="139"/>
      <c r="P39" s="9">
        <f t="shared" si="19"/>
        <v>0</v>
      </c>
      <c r="Q39" s="9">
        <f t="shared" si="20"/>
        <v>0</v>
      </c>
      <c r="R39" s="14">
        <f t="shared" si="21"/>
        <v>0</v>
      </c>
      <c r="S39" s="177"/>
      <c r="T39" s="28" t="str">
        <f t="shared" ca="1" si="22"/>
        <v/>
      </c>
      <c r="U39" s="28" t="str">
        <f t="shared" ca="1" si="23"/>
        <v/>
      </c>
      <c r="V39" s="9" t="str">
        <f t="shared" ca="1" si="24"/>
        <v/>
      </c>
      <c r="W39" s="9" t="str">
        <f t="shared" ca="1" si="25"/>
        <v/>
      </c>
      <c r="X39" s="9" t="str">
        <f t="shared" ca="1" si="26"/>
        <v/>
      </c>
      <c r="Y39" s="9" t="str">
        <f t="shared" ca="1" si="27"/>
        <v/>
      </c>
      <c r="Z39" s="33" t="str">
        <f t="shared" ca="1" si="28"/>
        <v/>
      </c>
      <c r="AA39" s="33" t="str">
        <f t="shared" ca="1" si="29"/>
        <v/>
      </c>
      <c r="AB39" s="33" t="str">
        <f t="shared" ca="1" si="30"/>
        <v/>
      </c>
    </row>
    <row r="40" spans="1:28" ht="15.75" hidden="1" thickBot="1" x14ac:dyDescent="0.3">
      <c r="B40" s="156"/>
      <c r="D40" s="11"/>
      <c r="F40" s="6"/>
      <c r="G40" s="30"/>
      <c r="H40" s="30" t="str">
        <f t="shared" si="16"/>
        <v/>
      </c>
      <c r="I40" t="str">
        <f t="shared" ca="1" si="17"/>
        <v/>
      </c>
      <c r="L40" s="7"/>
      <c r="M40" s="19"/>
      <c r="N40" t="str">
        <f t="shared" si="18"/>
        <v/>
      </c>
      <c r="O40" s="139"/>
      <c r="P40" s="9">
        <f t="shared" si="19"/>
        <v>0</v>
      </c>
      <c r="Q40" s="9">
        <f t="shared" si="20"/>
        <v>0</v>
      </c>
      <c r="R40" s="14">
        <f t="shared" si="21"/>
        <v>0</v>
      </c>
      <c r="S40" s="177"/>
      <c r="T40" s="28" t="str">
        <f t="shared" ca="1" si="22"/>
        <v/>
      </c>
      <c r="U40" s="28" t="str">
        <f t="shared" ca="1" si="23"/>
        <v/>
      </c>
      <c r="V40" s="9" t="str">
        <f t="shared" ca="1" si="24"/>
        <v/>
      </c>
      <c r="W40" s="9" t="str">
        <f t="shared" ca="1" si="25"/>
        <v/>
      </c>
      <c r="X40" s="9" t="str">
        <f t="shared" ca="1" si="26"/>
        <v/>
      </c>
      <c r="Y40" s="9" t="str">
        <f t="shared" ca="1" si="27"/>
        <v/>
      </c>
      <c r="Z40" s="33" t="str">
        <f t="shared" ca="1" si="28"/>
        <v/>
      </c>
      <c r="AA40" s="33" t="str">
        <f t="shared" ca="1" si="29"/>
        <v/>
      </c>
      <c r="AB40" s="33" t="str">
        <f t="shared" ca="1" si="30"/>
        <v/>
      </c>
    </row>
    <row r="41" spans="1:28" ht="15.75" hidden="1" thickBot="1" x14ac:dyDescent="0.3">
      <c r="B41" s="157"/>
      <c r="C41" s="3"/>
      <c r="D41" s="12"/>
      <c r="E41" s="3"/>
      <c r="F41" s="5"/>
      <c r="G41" s="31"/>
      <c r="H41" s="31" t="str">
        <f t="shared" si="16"/>
        <v/>
      </c>
      <c r="I41" s="3" t="str">
        <f t="shared" ca="1" si="17"/>
        <v/>
      </c>
      <c r="J41" s="3"/>
      <c r="K41" s="3"/>
      <c r="L41" s="16"/>
      <c r="M41" s="20"/>
      <c r="N41" t="str">
        <f t="shared" si="18"/>
        <v/>
      </c>
      <c r="O41" s="139"/>
      <c r="P41" s="21">
        <f t="shared" si="19"/>
        <v>0</v>
      </c>
      <c r="Q41" s="21">
        <f t="shared" si="20"/>
        <v>0</v>
      </c>
      <c r="R41" s="15">
        <f t="shared" si="21"/>
        <v>0</v>
      </c>
      <c r="S41" s="178"/>
      <c r="T41" s="27" t="str">
        <f t="shared" ca="1" si="22"/>
        <v/>
      </c>
      <c r="U41" s="27" t="str">
        <f t="shared" ca="1" si="23"/>
        <v/>
      </c>
      <c r="V41" s="21" t="str">
        <f t="shared" ca="1" si="24"/>
        <v/>
      </c>
      <c r="W41" s="21" t="str">
        <f t="shared" ca="1" si="25"/>
        <v/>
      </c>
      <c r="X41" s="21" t="str">
        <f t="shared" ca="1" si="26"/>
        <v/>
      </c>
      <c r="Y41" s="21" t="str">
        <f t="shared" ca="1" si="27"/>
        <v/>
      </c>
      <c r="Z41" s="34" t="str">
        <f t="shared" ca="1" si="28"/>
        <v/>
      </c>
      <c r="AA41" s="34" t="str">
        <f t="shared" ca="1" si="29"/>
        <v/>
      </c>
      <c r="AB41" s="34" t="str">
        <f t="shared" ca="1" si="30"/>
        <v/>
      </c>
    </row>
    <row r="42" spans="1:28" ht="15.75" hidden="1" thickBot="1" x14ac:dyDescent="0.3">
      <c r="B42" s="158" t="s">
        <v>41</v>
      </c>
      <c r="C42" s="2"/>
      <c r="D42" s="10"/>
      <c r="E42" s="2"/>
      <c r="F42" s="4"/>
      <c r="G42" s="29"/>
      <c r="H42" s="29" t="str">
        <f t="shared" si="16"/>
        <v/>
      </c>
      <c r="I42" s="2" t="str">
        <f t="shared" ca="1" si="17"/>
        <v/>
      </c>
      <c r="J42" s="2"/>
      <c r="K42" s="2"/>
      <c r="L42" s="17"/>
      <c r="M42" s="18"/>
      <c r="N42" t="str">
        <f t="shared" si="18"/>
        <v/>
      </c>
      <c r="O42" s="139">
        <f>SUM(N42:N50)</f>
        <v>0</v>
      </c>
      <c r="P42" s="8">
        <f t="shared" si="19"/>
        <v>0</v>
      </c>
      <c r="Q42" s="8">
        <f t="shared" si="20"/>
        <v>0</v>
      </c>
      <c r="R42" s="13">
        <f t="shared" si="21"/>
        <v>0</v>
      </c>
      <c r="S42" s="176">
        <f>SUM(D42:D50)-O42</f>
        <v>2000</v>
      </c>
      <c r="T42" s="26" t="str">
        <f t="shared" ca="1" si="22"/>
        <v/>
      </c>
      <c r="U42" s="26" t="str">
        <f t="shared" ca="1" si="23"/>
        <v/>
      </c>
      <c r="V42" s="8" t="str">
        <f t="shared" ca="1" si="24"/>
        <v/>
      </c>
      <c r="W42" s="8" t="str">
        <f t="shared" ca="1" si="25"/>
        <v/>
      </c>
      <c r="X42" s="8" t="str">
        <f t="shared" ca="1" si="26"/>
        <v/>
      </c>
      <c r="Y42" s="8" t="str">
        <f t="shared" ca="1" si="27"/>
        <v/>
      </c>
      <c r="Z42" s="35" t="str">
        <f t="shared" ca="1" si="28"/>
        <v/>
      </c>
      <c r="AA42" s="33" t="str">
        <f t="shared" ca="1" si="29"/>
        <v/>
      </c>
      <c r="AB42" s="35" t="str">
        <f t="shared" ca="1" si="30"/>
        <v/>
      </c>
    </row>
    <row r="43" spans="1:28" x14ac:dyDescent="0.25">
      <c r="B43" s="159"/>
      <c r="C43" s="2"/>
      <c r="D43" s="10"/>
      <c r="E43" s="2"/>
      <c r="F43" s="4"/>
      <c r="G43" s="29"/>
      <c r="H43" s="29" t="str">
        <f t="shared" si="16"/>
        <v/>
      </c>
      <c r="I43" s="2"/>
      <c r="J43" s="2"/>
      <c r="K43" s="2"/>
      <c r="L43" s="17"/>
      <c r="M43" s="18"/>
      <c r="N43" t="str">
        <f t="shared" si="18"/>
        <v/>
      </c>
      <c r="O43" s="139"/>
      <c r="P43" s="9">
        <f t="shared" si="19"/>
        <v>0</v>
      </c>
      <c r="Q43" s="9">
        <f t="shared" si="20"/>
        <v>0</v>
      </c>
      <c r="R43" s="14">
        <f t="shared" si="21"/>
        <v>0</v>
      </c>
      <c r="S43" s="177"/>
      <c r="T43" s="28" t="str">
        <f t="shared" si="22"/>
        <v/>
      </c>
      <c r="U43" s="28" t="str">
        <f t="shared" si="23"/>
        <v/>
      </c>
      <c r="V43" s="9" t="str">
        <f t="shared" si="24"/>
        <v/>
      </c>
      <c r="W43" s="9" t="str">
        <f t="shared" si="25"/>
        <v/>
      </c>
      <c r="X43" s="9" t="str">
        <f t="shared" si="26"/>
        <v/>
      </c>
      <c r="Y43" s="9" t="str">
        <f t="shared" si="27"/>
        <v/>
      </c>
      <c r="Z43" s="33" t="str">
        <f t="shared" si="28"/>
        <v/>
      </c>
      <c r="AA43" s="33" t="str">
        <f t="shared" si="29"/>
        <v/>
      </c>
      <c r="AB43" s="33" t="str">
        <f t="shared" si="30"/>
        <v/>
      </c>
    </row>
    <row r="44" spans="1:28" x14ac:dyDescent="0.25">
      <c r="B44" s="159"/>
      <c r="C44" t="s">
        <v>29</v>
      </c>
      <c r="D44" s="112">
        <v>1000</v>
      </c>
      <c r="E44" t="s">
        <v>35</v>
      </c>
      <c r="F44" s="6">
        <v>7.0000000000000007E-2</v>
      </c>
      <c r="G44" s="30">
        <v>45936</v>
      </c>
      <c r="H44" s="30">
        <f t="shared" si="16"/>
        <v>45941</v>
      </c>
      <c r="L44" s="7"/>
      <c r="M44" s="19"/>
      <c r="N44" t="str">
        <f t="shared" si="18"/>
        <v/>
      </c>
      <c r="O44" s="139"/>
      <c r="P44" s="9">
        <f t="shared" si="19"/>
        <v>70</v>
      </c>
      <c r="Q44" s="9">
        <f t="shared" si="20"/>
        <v>40</v>
      </c>
      <c r="R44" s="14">
        <f t="shared" si="21"/>
        <v>30.000000000000007</v>
      </c>
      <c r="S44" s="177"/>
      <c r="T44" s="28" t="str">
        <f t="shared" si="22"/>
        <v/>
      </c>
      <c r="U44" s="28" t="str">
        <f t="shared" si="23"/>
        <v/>
      </c>
      <c r="V44" s="9" t="str">
        <f t="shared" si="24"/>
        <v/>
      </c>
      <c r="W44" s="9" t="str">
        <f t="shared" si="25"/>
        <v/>
      </c>
      <c r="X44" s="9" t="str">
        <f t="shared" si="26"/>
        <v/>
      </c>
      <c r="Y44" s="9" t="str">
        <f t="shared" si="27"/>
        <v/>
      </c>
      <c r="Z44" s="33" t="str">
        <f t="shared" si="28"/>
        <v/>
      </c>
      <c r="AA44" s="33" t="str">
        <f t="shared" si="29"/>
        <v/>
      </c>
      <c r="AB44" s="33" t="str">
        <f t="shared" si="30"/>
        <v/>
      </c>
    </row>
    <row r="45" spans="1:28" x14ac:dyDescent="0.25">
      <c r="B45" s="159"/>
      <c r="C45" t="s">
        <v>29</v>
      </c>
      <c r="D45" s="112">
        <v>1000</v>
      </c>
      <c r="E45" t="s">
        <v>66</v>
      </c>
      <c r="F45" s="6">
        <v>7.0000000000000007E-2</v>
      </c>
      <c r="G45" s="30">
        <v>45942</v>
      </c>
      <c r="H45" s="30">
        <f t="shared" si="16"/>
        <v>45947</v>
      </c>
      <c r="L45" s="7"/>
      <c r="M45" s="19"/>
      <c r="N45" t="str">
        <f t="shared" si="18"/>
        <v/>
      </c>
      <c r="O45" s="139"/>
      <c r="P45" s="9">
        <f t="shared" si="19"/>
        <v>70</v>
      </c>
      <c r="Q45" s="9">
        <f t="shared" si="20"/>
        <v>40</v>
      </c>
      <c r="R45" s="14">
        <f t="shared" si="21"/>
        <v>30.000000000000007</v>
      </c>
      <c r="S45" s="177"/>
      <c r="T45" s="28" t="str">
        <f t="shared" si="22"/>
        <v/>
      </c>
      <c r="U45" s="28" t="str">
        <f t="shared" si="23"/>
        <v/>
      </c>
      <c r="V45" s="9" t="str">
        <f t="shared" si="24"/>
        <v/>
      </c>
      <c r="W45" s="9" t="str">
        <f t="shared" si="25"/>
        <v/>
      </c>
      <c r="X45" s="9" t="str">
        <f t="shared" si="26"/>
        <v/>
      </c>
      <c r="Y45" s="9" t="str">
        <f t="shared" si="27"/>
        <v/>
      </c>
      <c r="Z45" s="33" t="str">
        <f t="shared" si="28"/>
        <v/>
      </c>
      <c r="AA45" s="33" t="str">
        <f t="shared" si="29"/>
        <v/>
      </c>
      <c r="AB45" s="33" t="str">
        <f t="shared" si="30"/>
        <v/>
      </c>
    </row>
    <row r="46" spans="1:28" x14ac:dyDescent="0.25">
      <c r="A46" s="25">
        <v>5</v>
      </c>
      <c r="B46" s="159"/>
      <c r="D46" s="11"/>
      <c r="F46" s="6"/>
      <c r="G46" s="30"/>
      <c r="H46" s="30" t="str">
        <f t="shared" si="16"/>
        <v/>
      </c>
      <c r="I46" t="str">
        <f t="shared" ca="1" si="17"/>
        <v/>
      </c>
      <c r="L46" s="7"/>
      <c r="M46" s="19"/>
      <c r="N46" t="str">
        <f t="shared" si="18"/>
        <v/>
      </c>
      <c r="O46" s="139"/>
      <c r="P46" s="9">
        <f t="shared" si="19"/>
        <v>0</v>
      </c>
      <c r="Q46" s="9">
        <f t="shared" si="20"/>
        <v>0</v>
      </c>
      <c r="R46" s="14">
        <f t="shared" si="21"/>
        <v>0</v>
      </c>
      <c r="S46" s="177"/>
      <c r="T46" s="28" t="str">
        <f t="shared" ca="1" si="22"/>
        <v/>
      </c>
      <c r="U46" s="28" t="str">
        <f t="shared" ca="1" si="23"/>
        <v/>
      </c>
      <c r="V46" s="9" t="str">
        <f t="shared" ca="1" si="24"/>
        <v/>
      </c>
      <c r="W46" s="9" t="str">
        <f t="shared" ca="1" si="25"/>
        <v/>
      </c>
      <c r="X46" s="9" t="str">
        <f t="shared" ca="1" si="26"/>
        <v/>
      </c>
      <c r="Y46" s="9" t="str">
        <f t="shared" ca="1" si="27"/>
        <v/>
      </c>
      <c r="Z46" s="33" t="str">
        <f t="shared" ca="1" si="28"/>
        <v/>
      </c>
      <c r="AA46" s="33" t="str">
        <f t="shared" ca="1" si="29"/>
        <v/>
      </c>
      <c r="AB46" s="33" t="str">
        <f t="shared" ca="1" si="30"/>
        <v/>
      </c>
    </row>
    <row r="47" spans="1:28" x14ac:dyDescent="0.25">
      <c r="B47" s="159"/>
      <c r="D47" s="112"/>
      <c r="F47" s="6"/>
      <c r="G47" s="30"/>
      <c r="H47" s="30" t="str">
        <f t="shared" si="16"/>
        <v/>
      </c>
      <c r="L47" s="7"/>
      <c r="M47" s="19"/>
      <c r="N47" t="str">
        <f t="shared" si="18"/>
        <v/>
      </c>
      <c r="O47" s="139"/>
      <c r="P47" s="9">
        <f t="shared" si="19"/>
        <v>0</v>
      </c>
      <c r="Q47" s="9">
        <f t="shared" si="20"/>
        <v>0</v>
      </c>
      <c r="R47" s="14">
        <f t="shared" si="21"/>
        <v>0</v>
      </c>
      <c r="S47" s="177"/>
      <c r="T47" s="28" t="str">
        <f t="shared" si="22"/>
        <v/>
      </c>
      <c r="U47" s="28" t="str">
        <f t="shared" si="23"/>
        <v/>
      </c>
      <c r="V47" s="9" t="str">
        <f t="shared" si="24"/>
        <v/>
      </c>
      <c r="W47" s="9" t="str">
        <f t="shared" si="25"/>
        <v/>
      </c>
      <c r="X47" s="9" t="str">
        <f t="shared" si="26"/>
        <v/>
      </c>
      <c r="Y47" s="9" t="str">
        <f t="shared" si="27"/>
        <v/>
      </c>
      <c r="Z47" s="33" t="str">
        <f t="shared" si="28"/>
        <v/>
      </c>
      <c r="AA47" s="33" t="str">
        <f t="shared" si="29"/>
        <v/>
      </c>
      <c r="AB47" s="33" t="str">
        <f t="shared" si="30"/>
        <v/>
      </c>
    </row>
    <row r="48" spans="1:28" x14ac:dyDescent="0.25">
      <c r="B48" s="159"/>
      <c r="D48" s="11"/>
      <c r="F48" s="6"/>
      <c r="G48" s="30"/>
      <c r="H48" s="30" t="str">
        <f t="shared" si="16"/>
        <v/>
      </c>
      <c r="I48" t="str">
        <f t="shared" ca="1" si="17"/>
        <v/>
      </c>
      <c r="L48" s="7"/>
      <c r="M48" s="19"/>
      <c r="N48" t="str">
        <f t="shared" si="18"/>
        <v/>
      </c>
      <c r="O48" s="139"/>
      <c r="P48" s="9">
        <f t="shared" si="19"/>
        <v>0</v>
      </c>
      <c r="Q48" s="9">
        <f t="shared" si="20"/>
        <v>0</v>
      </c>
      <c r="R48" s="14">
        <f t="shared" si="21"/>
        <v>0</v>
      </c>
      <c r="S48" s="177"/>
      <c r="T48" s="28" t="str">
        <f t="shared" ca="1" si="22"/>
        <v/>
      </c>
      <c r="U48" s="28" t="str">
        <f t="shared" ca="1" si="23"/>
        <v/>
      </c>
      <c r="V48" s="9" t="str">
        <f t="shared" ca="1" si="24"/>
        <v/>
      </c>
      <c r="W48" s="9" t="str">
        <f t="shared" ca="1" si="25"/>
        <v/>
      </c>
      <c r="X48" s="9" t="str">
        <f t="shared" ca="1" si="26"/>
        <v/>
      </c>
      <c r="Y48" s="9" t="str">
        <f t="shared" ca="1" si="27"/>
        <v/>
      </c>
      <c r="Z48" s="33" t="str">
        <f t="shared" ca="1" si="28"/>
        <v/>
      </c>
      <c r="AA48" s="33" t="str">
        <f t="shared" ca="1" si="29"/>
        <v/>
      </c>
      <c r="AB48" s="33" t="str">
        <f t="shared" ca="1" si="30"/>
        <v/>
      </c>
    </row>
    <row r="49" spans="1:28" x14ac:dyDescent="0.25">
      <c r="B49" s="159"/>
      <c r="D49" s="11"/>
      <c r="F49" s="6"/>
      <c r="G49" s="30"/>
      <c r="H49" s="30" t="str">
        <f t="shared" si="16"/>
        <v/>
      </c>
      <c r="I49" t="str">
        <f t="shared" ca="1" si="17"/>
        <v/>
      </c>
      <c r="L49" s="7"/>
      <c r="M49" s="19"/>
      <c r="N49" t="str">
        <f t="shared" si="18"/>
        <v/>
      </c>
      <c r="O49" s="139"/>
      <c r="P49" s="9">
        <f t="shared" si="19"/>
        <v>0</v>
      </c>
      <c r="Q49" s="9">
        <f t="shared" si="20"/>
        <v>0</v>
      </c>
      <c r="R49" s="14">
        <f t="shared" si="21"/>
        <v>0</v>
      </c>
      <c r="S49" s="177"/>
      <c r="T49" s="28" t="str">
        <f t="shared" ca="1" si="22"/>
        <v/>
      </c>
      <c r="U49" s="28" t="str">
        <f t="shared" ca="1" si="23"/>
        <v/>
      </c>
      <c r="V49" s="9" t="str">
        <f t="shared" ca="1" si="24"/>
        <v/>
      </c>
      <c r="W49" s="9" t="str">
        <f t="shared" ca="1" si="25"/>
        <v/>
      </c>
      <c r="X49" s="9" t="str">
        <f t="shared" ca="1" si="26"/>
        <v/>
      </c>
      <c r="Y49" s="9" t="str">
        <f t="shared" ca="1" si="27"/>
        <v/>
      </c>
      <c r="Z49" s="33" t="str">
        <f t="shared" ca="1" si="28"/>
        <v/>
      </c>
      <c r="AA49" s="33" t="str">
        <f t="shared" ca="1" si="29"/>
        <v/>
      </c>
      <c r="AB49" s="33" t="str">
        <f t="shared" ca="1" si="30"/>
        <v/>
      </c>
    </row>
    <row r="50" spans="1:28" ht="15.75" thickBot="1" x14ac:dyDescent="0.3">
      <c r="B50" s="160"/>
      <c r="C50" s="3"/>
      <c r="D50" s="137"/>
      <c r="E50" s="3"/>
      <c r="F50" s="5"/>
      <c r="G50" s="31"/>
      <c r="H50" s="31" t="str">
        <f>IF((G50) &gt;= DATE(1,1,2023), (G50)+ 5,"")</f>
        <v/>
      </c>
      <c r="I50" s="3"/>
      <c r="J50" s="3"/>
      <c r="K50" s="3"/>
      <c r="L50" s="16"/>
      <c r="M50" s="20"/>
      <c r="N50" t="str">
        <f t="shared" si="18"/>
        <v/>
      </c>
      <c r="O50" s="139"/>
      <c r="P50" s="21">
        <f t="shared" si="19"/>
        <v>0</v>
      </c>
      <c r="Q50" s="21">
        <f t="shared" si="20"/>
        <v>0</v>
      </c>
      <c r="R50" s="15">
        <f t="shared" si="21"/>
        <v>0</v>
      </c>
      <c r="S50" s="178"/>
      <c r="T50" s="27" t="str">
        <f t="shared" si="22"/>
        <v/>
      </c>
      <c r="U50" s="27" t="str">
        <f t="shared" si="23"/>
        <v/>
      </c>
      <c r="V50" s="21" t="str">
        <f t="shared" si="24"/>
        <v/>
      </c>
      <c r="W50" s="21" t="str">
        <f t="shared" si="25"/>
        <v/>
      </c>
      <c r="X50" s="9" t="str">
        <f>IF(I50="PAGO TARDIO",Q50,"")</f>
        <v/>
      </c>
      <c r="Y50" s="21" t="str">
        <f t="shared" si="27"/>
        <v/>
      </c>
      <c r="Z50" s="34" t="str">
        <f t="shared" si="28"/>
        <v/>
      </c>
      <c r="AA50" s="34" t="str">
        <f t="shared" si="29"/>
        <v/>
      </c>
      <c r="AB50" s="34" t="str">
        <f t="shared" si="30"/>
        <v/>
      </c>
    </row>
    <row r="51" spans="1:28" hidden="1" x14ac:dyDescent="0.25">
      <c r="B51" s="155"/>
      <c r="C51" s="2"/>
      <c r="D51" s="10"/>
      <c r="E51" s="2"/>
      <c r="F51" s="4"/>
      <c r="G51" s="29"/>
      <c r="H51" s="29" t="str">
        <f t="shared" si="16"/>
        <v/>
      </c>
      <c r="I51" s="2" t="str">
        <f t="shared" ca="1" si="17"/>
        <v/>
      </c>
      <c r="J51" s="2"/>
      <c r="K51" s="2"/>
      <c r="L51" s="17"/>
      <c r="M51" s="18"/>
      <c r="N51" t="str">
        <f t="shared" si="18"/>
        <v/>
      </c>
      <c r="O51" s="139">
        <f>SUM(N51:N60)</f>
        <v>0</v>
      </c>
      <c r="P51" s="8">
        <f t="shared" si="19"/>
        <v>0</v>
      </c>
      <c r="Q51" s="8">
        <f t="shared" si="20"/>
        <v>0</v>
      </c>
      <c r="R51" s="13">
        <f t="shared" si="21"/>
        <v>0</v>
      </c>
      <c r="S51" s="176">
        <f>SUM(D51:D60)-O51</f>
        <v>0</v>
      </c>
      <c r="T51" s="26" t="str">
        <f t="shared" ca="1" si="22"/>
        <v/>
      </c>
      <c r="U51" s="26" t="str">
        <f t="shared" ca="1" si="23"/>
        <v/>
      </c>
      <c r="V51" s="8" t="str">
        <f t="shared" ca="1" si="24"/>
        <v/>
      </c>
      <c r="W51" s="8" t="str">
        <f t="shared" ca="1" si="25"/>
        <v/>
      </c>
      <c r="X51" s="9" t="str">
        <f t="shared" ca="1" si="26"/>
        <v/>
      </c>
      <c r="Y51" s="21" t="str">
        <f t="shared" ca="1" si="27"/>
        <v/>
      </c>
      <c r="Z51" s="34" t="str">
        <f t="shared" ca="1" si="28"/>
        <v/>
      </c>
      <c r="AA51" s="34" t="str">
        <f t="shared" ca="1" si="29"/>
        <v/>
      </c>
      <c r="AB51" s="34" t="str">
        <f t="shared" ca="1" si="30"/>
        <v/>
      </c>
    </row>
    <row r="52" spans="1:28" hidden="1" x14ac:dyDescent="0.25">
      <c r="B52" s="156"/>
      <c r="D52" s="11"/>
      <c r="F52" s="6"/>
      <c r="G52" s="30"/>
      <c r="H52" s="30" t="str">
        <f t="shared" si="16"/>
        <v/>
      </c>
      <c r="I52" t="str">
        <f t="shared" ca="1" si="17"/>
        <v/>
      </c>
      <c r="L52" s="7"/>
      <c r="M52" s="19"/>
      <c r="N52" t="str">
        <f t="shared" si="18"/>
        <v/>
      </c>
      <c r="O52" s="139"/>
      <c r="P52" s="9">
        <f t="shared" si="19"/>
        <v>0</v>
      </c>
      <c r="Q52" s="9">
        <f t="shared" si="20"/>
        <v>0</v>
      </c>
      <c r="R52" s="14">
        <f t="shared" si="21"/>
        <v>0</v>
      </c>
      <c r="S52" s="177"/>
      <c r="T52" s="28" t="str">
        <f t="shared" ca="1" si="22"/>
        <v/>
      </c>
      <c r="U52" s="28" t="str">
        <f t="shared" ca="1" si="23"/>
        <v/>
      </c>
      <c r="V52" s="9" t="str">
        <f t="shared" ca="1" si="24"/>
        <v/>
      </c>
      <c r="W52" s="9" t="str">
        <f t="shared" ca="1" si="25"/>
        <v/>
      </c>
      <c r="X52" s="9" t="str">
        <f t="shared" ca="1" si="26"/>
        <v/>
      </c>
      <c r="Y52" s="21" t="str">
        <f t="shared" ca="1" si="27"/>
        <v/>
      </c>
      <c r="Z52" s="34" t="str">
        <f t="shared" ca="1" si="28"/>
        <v/>
      </c>
      <c r="AA52" s="34" t="str">
        <f t="shared" ca="1" si="29"/>
        <v/>
      </c>
      <c r="AB52" s="34" t="str">
        <f t="shared" ca="1" si="30"/>
        <v/>
      </c>
    </row>
    <row r="53" spans="1:28" hidden="1" x14ac:dyDescent="0.25">
      <c r="B53" s="156"/>
      <c r="D53" s="11"/>
      <c r="F53" s="6"/>
      <c r="G53" s="30"/>
      <c r="H53" s="30" t="str">
        <f t="shared" si="16"/>
        <v/>
      </c>
      <c r="I53" t="str">
        <f t="shared" ca="1" si="17"/>
        <v/>
      </c>
      <c r="L53" s="7"/>
      <c r="M53" s="19"/>
      <c r="N53" t="str">
        <f t="shared" si="18"/>
        <v/>
      </c>
      <c r="O53" s="139"/>
      <c r="P53" s="9">
        <f t="shared" si="19"/>
        <v>0</v>
      </c>
      <c r="Q53" s="9">
        <f t="shared" si="20"/>
        <v>0</v>
      </c>
      <c r="R53" s="14">
        <f t="shared" si="21"/>
        <v>0</v>
      </c>
      <c r="S53" s="177"/>
      <c r="T53" s="28" t="str">
        <f t="shared" ca="1" si="22"/>
        <v/>
      </c>
      <c r="U53" s="28" t="str">
        <f t="shared" ca="1" si="23"/>
        <v/>
      </c>
      <c r="V53" s="9" t="str">
        <f t="shared" ca="1" si="24"/>
        <v/>
      </c>
      <c r="W53" s="9" t="str">
        <f t="shared" ca="1" si="25"/>
        <v/>
      </c>
      <c r="X53" s="9" t="str">
        <f t="shared" ca="1" si="26"/>
        <v/>
      </c>
      <c r="Y53" s="21" t="str">
        <f t="shared" ca="1" si="27"/>
        <v/>
      </c>
      <c r="Z53" s="34" t="str">
        <f t="shared" ca="1" si="28"/>
        <v/>
      </c>
      <c r="AA53" s="34" t="str">
        <f t="shared" ca="1" si="29"/>
        <v/>
      </c>
      <c r="AB53" s="34" t="str">
        <f t="shared" ca="1" si="30"/>
        <v/>
      </c>
    </row>
    <row r="54" spans="1:28" hidden="1" x14ac:dyDescent="0.25">
      <c r="B54" s="156"/>
      <c r="D54" s="11"/>
      <c r="F54" s="6"/>
      <c r="G54" s="30"/>
      <c r="H54" s="30" t="str">
        <f t="shared" si="16"/>
        <v/>
      </c>
      <c r="I54" t="str">
        <f t="shared" ca="1" si="17"/>
        <v/>
      </c>
      <c r="L54" s="7"/>
      <c r="M54" s="19"/>
      <c r="N54" t="str">
        <f t="shared" si="18"/>
        <v/>
      </c>
      <c r="O54" s="139"/>
      <c r="P54" s="9">
        <f t="shared" si="19"/>
        <v>0</v>
      </c>
      <c r="Q54" s="9">
        <f t="shared" si="20"/>
        <v>0</v>
      </c>
      <c r="R54" s="14">
        <f t="shared" si="21"/>
        <v>0</v>
      </c>
      <c r="S54" s="177"/>
      <c r="T54" s="28" t="str">
        <f t="shared" ca="1" si="22"/>
        <v/>
      </c>
      <c r="U54" s="28" t="str">
        <f t="shared" ca="1" si="23"/>
        <v/>
      </c>
      <c r="V54" s="9" t="str">
        <f t="shared" ca="1" si="24"/>
        <v/>
      </c>
      <c r="W54" s="9" t="str">
        <f t="shared" ca="1" si="25"/>
        <v/>
      </c>
      <c r="X54" s="9" t="str">
        <f t="shared" ca="1" si="26"/>
        <v/>
      </c>
      <c r="Y54" s="21" t="str">
        <f t="shared" ca="1" si="27"/>
        <v/>
      </c>
      <c r="Z54" s="34" t="str">
        <f t="shared" ca="1" si="28"/>
        <v/>
      </c>
      <c r="AA54" s="34" t="str">
        <f t="shared" ca="1" si="29"/>
        <v/>
      </c>
      <c r="AB54" s="34" t="str">
        <f t="shared" ca="1" si="30"/>
        <v/>
      </c>
    </row>
    <row r="55" spans="1:28" hidden="1" x14ac:dyDescent="0.25">
      <c r="A55" s="25">
        <v>6</v>
      </c>
      <c r="B55" s="156"/>
      <c r="D55" s="11"/>
      <c r="F55" s="6"/>
      <c r="G55" s="30"/>
      <c r="H55" s="30" t="str">
        <f t="shared" si="16"/>
        <v/>
      </c>
      <c r="I55" t="str">
        <f t="shared" ca="1" si="17"/>
        <v/>
      </c>
      <c r="L55" s="7"/>
      <c r="M55" s="19"/>
      <c r="N55" t="str">
        <f t="shared" si="18"/>
        <v/>
      </c>
      <c r="O55" s="139"/>
      <c r="P55" s="9">
        <f t="shared" si="19"/>
        <v>0</v>
      </c>
      <c r="Q55" s="9">
        <f t="shared" si="20"/>
        <v>0</v>
      </c>
      <c r="R55" s="14">
        <f t="shared" si="21"/>
        <v>0</v>
      </c>
      <c r="S55" s="177"/>
      <c r="T55" s="28" t="str">
        <f t="shared" ca="1" si="22"/>
        <v/>
      </c>
      <c r="U55" s="28" t="str">
        <f t="shared" ca="1" si="23"/>
        <v/>
      </c>
      <c r="V55" s="9" t="str">
        <f t="shared" ca="1" si="24"/>
        <v/>
      </c>
      <c r="W55" s="9" t="str">
        <f t="shared" ca="1" si="25"/>
        <v/>
      </c>
      <c r="X55" s="9" t="str">
        <f t="shared" ca="1" si="26"/>
        <v/>
      </c>
      <c r="Y55" s="21" t="str">
        <f t="shared" ca="1" si="27"/>
        <v/>
      </c>
      <c r="Z55" s="34" t="str">
        <f t="shared" ca="1" si="28"/>
        <v/>
      </c>
      <c r="AA55" s="34" t="str">
        <f t="shared" ca="1" si="29"/>
        <v/>
      </c>
      <c r="AB55" s="34" t="str">
        <f t="shared" ca="1" si="30"/>
        <v/>
      </c>
    </row>
    <row r="56" spans="1:28" hidden="1" x14ac:dyDescent="0.25">
      <c r="B56" s="156"/>
      <c r="D56" s="11"/>
      <c r="F56" s="6"/>
      <c r="G56" s="30"/>
      <c r="H56" s="30" t="str">
        <f t="shared" si="16"/>
        <v/>
      </c>
      <c r="I56" t="str">
        <f t="shared" ca="1" si="17"/>
        <v/>
      </c>
      <c r="L56" s="7"/>
      <c r="M56" s="19"/>
      <c r="N56" t="str">
        <f t="shared" si="18"/>
        <v/>
      </c>
      <c r="O56" s="139"/>
      <c r="P56" s="9">
        <f t="shared" si="19"/>
        <v>0</v>
      </c>
      <c r="Q56" s="9">
        <f t="shared" si="20"/>
        <v>0</v>
      </c>
      <c r="R56" s="14">
        <f t="shared" si="21"/>
        <v>0</v>
      </c>
      <c r="S56" s="177"/>
      <c r="T56" s="28" t="str">
        <f t="shared" ca="1" si="22"/>
        <v/>
      </c>
      <c r="U56" s="28" t="str">
        <f t="shared" ca="1" si="23"/>
        <v/>
      </c>
      <c r="V56" s="9" t="str">
        <f t="shared" ca="1" si="24"/>
        <v/>
      </c>
      <c r="W56" s="9" t="str">
        <f t="shared" ca="1" si="25"/>
        <v/>
      </c>
      <c r="X56" s="9" t="str">
        <f t="shared" ca="1" si="26"/>
        <v/>
      </c>
      <c r="Y56" s="21" t="str">
        <f t="shared" ca="1" si="27"/>
        <v/>
      </c>
      <c r="Z56" s="34" t="str">
        <f t="shared" ca="1" si="28"/>
        <v/>
      </c>
      <c r="AA56" s="34" t="str">
        <f t="shared" ca="1" si="29"/>
        <v/>
      </c>
      <c r="AB56" s="34" t="str">
        <f t="shared" ca="1" si="30"/>
        <v/>
      </c>
    </row>
    <row r="57" spans="1:28" hidden="1" x14ac:dyDescent="0.25">
      <c r="B57" s="156"/>
      <c r="D57" s="11"/>
      <c r="F57" s="6"/>
      <c r="G57" s="30"/>
      <c r="H57" s="30" t="str">
        <f t="shared" si="16"/>
        <v/>
      </c>
      <c r="I57" t="str">
        <f t="shared" ca="1" si="17"/>
        <v/>
      </c>
      <c r="L57" s="7"/>
      <c r="M57" s="19"/>
      <c r="N57" t="str">
        <f t="shared" si="18"/>
        <v/>
      </c>
      <c r="O57" s="139"/>
      <c r="P57" s="9">
        <f t="shared" si="19"/>
        <v>0</v>
      </c>
      <c r="Q57" s="9">
        <f t="shared" si="20"/>
        <v>0</v>
      </c>
      <c r="R57" s="14">
        <f t="shared" si="21"/>
        <v>0</v>
      </c>
      <c r="S57" s="177"/>
      <c r="T57" s="28" t="str">
        <f t="shared" ca="1" si="22"/>
        <v/>
      </c>
      <c r="U57" s="28" t="str">
        <f t="shared" ca="1" si="23"/>
        <v/>
      </c>
      <c r="V57" s="9" t="str">
        <f t="shared" ca="1" si="24"/>
        <v/>
      </c>
      <c r="W57" s="9" t="str">
        <f t="shared" ca="1" si="25"/>
        <v/>
      </c>
      <c r="X57" s="9" t="str">
        <f t="shared" ca="1" si="26"/>
        <v/>
      </c>
      <c r="Y57" s="21" t="str">
        <f t="shared" ca="1" si="27"/>
        <v/>
      </c>
      <c r="Z57" s="34" t="str">
        <f t="shared" ca="1" si="28"/>
        <v/>
      </c>
      <c r="AA57" s="34" t="str">
        <f t="shared" ca="1" si="29"/>
        <v/>
      </c>
      <c r="AB57" s="34" t="str">
        <f t="shared" ca="1" si="30"/>
        <v/>
      </c>
    </row>
    <row r="58" spans="1:28" ht="0.75" customHeight="1" thickBot="1" x14ac:dyDescent="0.3">
      <c r="B58" s="156"/>
      <c r="D58" s="11"/>
      <c r="F58" s="6"/>
      <c r="G58" s="30"/>
      <c r="H58" s="30" t="str">
        <f t="shared" si="16"/>
        <v/>
      </c>
      <c r="I58" t="str">
        <f t="shared" ca="1" si="17"/>
        <v/>
      </c>
      <c r="L58" s="7"/>
      <c r="M58" s="19"/>
      <c r="N58" t="str">
        <f t="shared" si="18"/>
        <v/>
      </c>
      <c r="O58" s="139"/>
      <c r="P58" s="9">
        <f t="shared" si="19"/>
        <v>0</v>
      </c>
      <c r="Q58" s="9">
        <f t="shared" si="20"/>
        <v>0</v>
      </c>
      <c r="R58" s="14">
        <f t="shared" si="21"/>
        <v>0</v>
      </c>
      <c r="S58" s="177"/>
      <c r="T58" s="28" t="str">
        <f t="shared" ca="1" si="22"/>
        <v/>
      </c>
      <c r="U58" s="28" t="str">
        <f t="shared" ca="1" si="23"/>
        <v/>
      </c>
      <c r="V58" s="9" t="str">
        <f t="shared" ca="1" si="24"/>
        <v/>
      </c>
      <c r="W58" s="9" t="str">
        <f t="shared" ca="1" si="25"/>
        <v/>
      </c>
      <c r="X58" s="9" t="str">
        <f t="shared" ca="1" si="26"/>
        <v/>
      </c>
      <c r="Y58" s="9" t="str">
        <f t="shared" ca="1" si="27"/>
        <v/>
      </c>
      <c r="Z58" s="33" t="str">
        <f t="shared" ca="1" si="28"/>
        <v/>
      </c>
      <c r="AA58" s="33" t="str">
        <f t="shared" ca="1" si="29"/>
        <v/>
      </c>
      <c r="AB58" s="33" t="str">
        <f t="shared" ca="1" si="30"/>
        <v/>
      </c>
    </row>
    <row r="59" spans="1:28" x14ac:dyDescent="0.25">
      <c r="B59" s="156"/>
      <c r="D59" s="11"/>
      <c r="F59" s="6"/>
      <c r="G59" s="30"/>
      <c r="H59" s="30"/>
      <c r="L59" s="7"/>
      <c r="M59" s="19"/>
      <c r="O59" s="139"/>
      <c r="P59" s="9"/>
      <c r="Q59" s="9"/>
      <c r="R59" s="14"/>
      <c r="S59" s="177"/>
      <c r="T59" s="28"/>
      <c r="U59" s="28"/>
      <c r="V59" s="9"/>
      <c r="W59" s="9"/>
      <c r="X59" s="111" t="str">
        <f t="shared" si="26"/>
        <v/>
      </c>
      <c r="Y59" s="9" t="str">
        <f t="shared" si="27"/>
        <v/>
      </c>
      <c r="Z59" s="33" t="str">
        <f t="shared" si="28"/>
        <v/>
      </c>
      <c r="AA59" s="33" t="str">
        <f t="shared" si="29"/>
        <v/>
      </c>
      <c r="AB59" s="33" t="str">
        <f t="shared" si="30"/>
        <v/>
      </c>
    </row>
    <row r="60" spans="1:28" ht="15.75" thickBot="1" x14ac:dyDescent="0.3">
      <c r="B60" s="157"/>
      <c r="C60" s="3"/>
      <c r="D60" s="12"/>
      <c r="E60" s="3"/>
      <c r="F60" s="5"/>
      <c r="G60" s="31"/>
      <c r="H60" s="31" t="str">
        <f t="shared" si="16"/>
        <v/>
      </c>
      <c r="I60" s="3"/>
      <c r="J60" s="3"/>
      <c r="K60" s="3"/>
      <c r="L60" s="16"/>
      <c r="M60" s="20"/>
      <c r="N60" t="str">
        <f t="shared" si="18"/>
        <v/>
      </c>
      <c r="O60" s="139"/>
      <c r="P60" s="21">
        <f t="shared" si="19"/>
        <v>0</v>
      </c>
      <c r="Q60" s="21">
        <f t="shared" si="20"/>
        <v>0</v>
      </c>
      <c r="R60" s="15">
        <f t="shared" si="21"/>
        <v>0</v>
      </c>
      <c r="S60" s="178"/>
      <c r="T60" s="27" t="str">
        <f t="shared" si="22"/>
        <v/>
      </c>
      <c r="U60" s="27" t="str">
        <f t="shared" si="23"/>
        <v/>
      </c>
      <c r="V60" s="21" t="str">
        <f t="shared" si="24"/>
        <v/>
      </c>
      <c r="W60" s="21" t="str">
        <f t="shared" si="25"/>
        <v/>
      </c>
      <c r="X60" s="9" t="str">
        <f t="shared" si="26"/>
        <v/>
      </c>
      <c r="Y60" s="21" t="str">
        <f t="shared" si="27"/>
        <v/>
      </c>
      <c r="Z60" s="34" t="str">
        <f t="shared" si="28"/>
        <v/>
      </c>
      <c r="AA60" s="34" t="str">
        <f t="shared" si="29"/>
        <v/>
      </c>
      <c r="AB60" s="34" t="str">
        <f t="shared" si="30"/>
        <v/>
      </c>
    </row>
    <row r="61" spans="1:28" x14ac:dyDescent="0.25">
      <c r="B61" s="161" t="s">
        <v>43</v>
      </c>
      <c r="C61" s="2" t="s">
        <v>29</v>
      </c>
      <c r="D61" s="10">
        <v>500</v>
      </c>
      <c r="E61" s="2" t="s">
        <v>35</v>
      </c>
      <c r="F61" s="4">
        <v>7.0000000000000007E-2</v>
      </c>
      <c r="G61" s="29">
        <v>45936</v>
      </c>
      <c r="H61" s="29">
        <f t="shared" si="16"/>
        <v>45941</v>
      </c>
      <c r="I61" t="str">
        <f t="shared" ref="I61:I93" ca="1" si="31">IF(AND(ISNUMBER(G61),(G61&lt;=TODAY())),"NO PAGADO","")</f>
        <v/>
      </c>
      <c r="J61" s="2"/>
      <c r="K61" s="2"/>
      <c r="L61" s="17"/>
      <c r="M61" s="18"/>
      <c r="N61" t="str">
        <f t="shared" si="18"/>
        <v/>
      </c>
      <c r="O61" s="139">
        <f>SUM(N61:N69)</f>
        <v>0</v>
      </c>
      <c r="P61" s="8">
        <f t="shared" si="19"/>
        <v>35</v>
      </c>
      <c r="Q61" s="8">
        <f t="shared" si="20"/>
        <v>20</v>
      </c>
      <c r="R61" s="13">
        <f t="shared" si="21"/>
        <v>15.000000000000004</v>
      </c>
      <c r="S61" s="176">
        <f>SUM(D61:D69)-O61</f>
        <v>2000</v>
      </c>
      <c r="T61" s="26" t="str">
        <f t="shared" ca="1" si="22"/>
        <v/>
      </c>
      <c r="U61" s="26" t="str">
        <f t="shared" ca="1" si="23"/>
        <v/>
      </c>
      <c r="V61" s="8" t="str">
        <f t="shared" ca="1" si="24"/>
        <v/>
      </c>
      <c r="W61" s="8" t="str">
        <f t="shared" ca="1" si="25"/>
        <v/>
      </c>
      <c r="X61" s="8" t="str">
        <f t="shared" ca="1" si="26"/>
        <v/>
      </c>
      <c r="Y61" s="8" t="str">
        <f t="shared" ca="1" si="27"/>
        <v/>
      </c>
      <c r="Z61" s="35" t="str">
        <f t="shared" ca="1" si="28"/>
        <v/>
      </c>
      <c r="AA61" s="35" t="str">
        <f t="shared" ca="1" si="29"/>
        <v/>
      </c>
      <c r="AB61" s="35" t="str">
        <f t="shared" ca="1" si="30"/>
        <v/>
      </c>
    </row>
    <row r="62" spans="1:28" hidden="1" x14ac:dyDescent="0.25">
      <c r="B62" s="162"/>
      <c r="D62" s="11"/>
      <c r="F62" s="6"/>
      <c r="G62" s="30"/>
      <c r="H62" s="30" t="str">
        <f t="shared" si="16"/>
        <v/>
      </c>
      <c r="I62" t="str">
        <f t="shared" ca="1" si="31"/>
        <v/>
      </c>
      <c r="L62" s="7"/>
      <c r="M62" s="19"/>
      <c r="N62" t="str">
        <f t="shared" si="18"/>
        <v/>
      </c>
      <c r="O62" s="139"/>
      <c r="P62" s="9">
        <f t="shared" si="19"/>
        <v>0</v>
      </c>
      <c r="Q62" s="9">
        <f t="shared" si="20"/>
        <v>0</v>
      </c>
      <c r="R62" s="14">
        <f t="shared" si="21"/>
        <v>0</v>
      </c>
      <c r="S62" s="177"/>
      <c r="T62" s="28" t="str">
        <f t="shared" ca="1" si="22"/>
        <v/>
      </c>
      <c r="U62" s="28" t="str">
        <f t="shared" ca="1" si="23"/>
        <v/>
      </c>
      <c r="V62" s="9" t="str">
        <f t="shared" ca="1" si="24"/>
        <v/>
      </c>
      <c r="W62" s="9" t="str">
        <f t="shared" ca="1" si="25"/>
        <v/>
      </c>
      <c r="X62" s="9" t="str">
        <f t="shared" ca="1" si="26"/>
        <v/>
      </c>
      <c r="Y62" s="9" t="str">
        <f t="shared" ca="1" si="27"/>
        <v/>
      </c>
      <c r="Z62" s="33" t="str">
        <f t="shared" ca="1" si="28"/>
        <v/>
      </c>
      <c r="AA62" s="33" t="str">
        <f t="shared" ca="1" si="29"/>
        <v/>
      </c>
      <c r="AB62" s="33" t="str">
        <f t="shared" ca="1" si="30"/>
        <v/>
      </c>
    </row>
    <row r="63" spans="1:28" hidden="1" x14ac:dyDescent="0.25">
      <c r="B63" s="162"/>
      <c r="D63" s="11"/>
      <c r="F63" s="6"/>
      <c r="G63" s="30"/>
      <c r="H63" s="30" t="str">
        <f t="shared" si="16"/>
        <v/>
      </c>
      <c r="I63" t="str">
        <f t="shared" ca="1" si="31"/>
        <v/>
      </c>
      <c r="L63" s="7"/>
      <c r="M63" s="19"/>
      <c r="N63" t="str">
        <f t="shared" si="18"/>
        <v/>
      </c>
      <c r="O63" s="139"/>
      <c r="P63" s="9">
        <f t="shared" si="19"/>
        <v>0</v>
      </c>
      <c r="Q63" s="9">
        <f t="shared" si="20"/>
        <v>0</v>
      </c>
      <c r="R63" s="14">
        <f t="shared" si="21"/>
        <v>0</v>
      </c>
      <c r="S63" s="177"/>
      <c r="T63" s="28" t="str">
        <f t="shared" ca="1" si="22"/>
        <v/>
      </c>
      <c r="U63" s="28" t="str">
        <f t="shared" ca="1" si="23"/>
        <v/>
      </c>
      <c r="V63" s="9" t="str">
        <f t="shared" ca="1" si="24"/>
        <v/>
      </c>
      <c r="W63" s="9" t="str">
        <f t="shared" ca="1" si="25"/>
        <v/>
      </c>
      <c r="X63" s="9" t="str">
        <f t="shared" ca="1" si="26"/>
        <v/>
      </c>
      <c r="Y63" s="9" t="str">
        <f t="shared" ca="1" si="27"/>
        <v/>
      </c>
      <c r="Z63" s="33" t="str">
        <f t="shared" ca="1" si="28"/>
        <v/>
      </c>
      <c r="AA63" s="33" t="str">
        <f t="shared" ca="1" si="29"/>
        <v/>
      </c>
      <c r="AB63" s="33" t="str">
        <f t="shared" ca="1" si="30"/>
        <v/>
      </c>
    </row>
    <row r="64" spans="1:28" hidden="1" x14ac:dyDescent="0.25">
      <c r="B64" s="162"/>
      <c r="D64" s="11"/>
      <c r="F64" s="6"/>
      <c r="G64" s="30"/>
      <c r="H64" s="30" t="str">
        <f t="shared" si="16"/>
        <v/>
      </c>
      <c r="I64" t="str">
        <f t="shared" ca="1" si="31"/>
        <v/>
      </c>
      <c r="L64" s="7"/>
      <c r="M64" s="19"/>
      <c r="N64" t="str">
        <f t="shared" si="18"/>
        <v/>
      </c>
      <c r="O64" s="139"/>
      <c r="P64" s="9">
        <f t="shared" si="19"/>
        <v>0</v>
      </c>
      <c r="Q64" s="9">
        <f t="shared" si="20"/>
        <v>0</v>
      </c>
      <c r="R64" s="14">
        <f t="shared" si="21"/>
        <v>0</v>
      </c>
      <c r="S64" s="177"/>
      <c r="T64" s="28" t="str">
        <f t="shared" ca="1" si="22"/>
        <v/>
      </c>
      <c r="U64" s="28" t="str">
        <f t="shared" ca="1" si="23"/>
        <v/>
      </c>
      <c r="V64" s="9" t="str">
        <f t="shared" ca="1" si="24"/>
        <v/>
      </c>
      <c r="W64" s="9" t="str">
        <f t="shared" ca="1" si="25"/>
        <v/>
      </c>
      <c r="X64" s="9" t="str">
        <f t="shared" ca="1" si="26"/>
        <v/>
      </c>
      <c r="Y64" s="9" t="str">
        <f t="shared" ca="1" si="27"/>
        <v/>
      </c>
      <c r="Z64" s="33" t="str">
        <f t="shared" ca="1" si="28"/>
        <v/>
      </c>
      <c r="AA64" s="33" t="str">
        <f t="shared" ca="1" si="29"/>
        <v/>
      </c>
      <c r="AB64" s="33" t="str">
        <f t="shared" ca="1" si="30"/>
        <v/>
      </c>
    </row>
    <row r="65" spans="1:30" x14ac:dyDescent="0.25">
      <c r="A65" s="25">
        <v>7</v>
      </c>
      <c r="B65" s="162"/>
      <c r="D65" s="11"/>
      <c r="F65" s="6"/>
      <c r="G65" s="30"/>
      <c r="H65" s="30" t="str">
        <f t="shared" si="16"/>
        <v/>
      </c>
      <c r="I65" t="str">
        <f t="shared" ca="1" si="31"/>
        <v/>
      </c>
      <c r="L65" s="138" t="s">
        <v>120</v>
      </c>
      <c r="M65" s="19"/>
      <c r="N65" t="str">
        <f t="shared" si="18"/>
        <v/>
      </c>
      <c r="O65" s="139"/>
      <c r="P65" s="9">
        <f t="shared" si="19"/>
        <v>0</v>
      </c>
      <c r="Q65" s="9">
        <f t="shared" si="20"/>
        <v>0</v>
      </c>
      <c r="R65" s="14">
        <f t="shared" si="21"/>
        <v>0</v>
      </c>
      <c r="S65" s="177"/>
      <c r="T65" s="28" t="str">
        <f t="shared" ca="1" si="22"/>
        <v/>
      </c>
      <c r="U65" s="28" t="str">
        <f t="shared" ca="1" si="23"/>
        <v/>
      </c>
      <c r="V65" s="9" t="str">
        <f t="shared" ca="1" si="24"/>
        <v/>
      </c>
      <c r="W65" s="9" t="str">
        <f t="shared" ca="1" si="25"/>
        <v/>
      </c>
      <c r="X65" s="9" t="str">
        <f t="shared" ca="1" si="26"/>
        <v/>
      </c>
      <c r="Y65" s="9" t="str">
        <f t="shared" ca="1" si="27"/>
        <v/>
      </c>
      <c r="Z65" s="33" t="str">
        <f t="shared" ca="1" si="28"/>
        <v/>
      </c>
      <c r="AA65" s="33" t="str">
        <f t="shared" ca="1" si="29"/>
        <v/>
      </c>
      <c r="AB65" s="33" t="str">
        <f t="shared" ca="1" si="30"/>
        <v/>
      </c>
    </row>
    <row r="66" spans="1:30" x14ac:dyDescent="0.25">
      <c r="B66" s="162"/>
      <c r="D66" s="11"/>
      <c r="F66" s="6"/>
      <c r="G66" s="30"/>
      <c r="H66" s="30" t="str">
        <f t="shared" si="16"/>
        <v/>
      </c>
      <c r="I66" t="str">
        <f t="shared" ca="1" si="31"/>
        <v/>
      </c>
      <c r="L66" s="7"/>
      <c r="M66" s="19"/>
      <c r="N66" t="str">
        <f t="shared" si="18"/>
        <v/>
      </c>
      <c r="O66" s="139"/>
      <c r="P66" s="9">
        <f t="shared" si="19"/>
        <v>0</v>
      </c>
      <c r="Q66" s="9">
        <f t="shared" si="20"/>
        <v>0</v>
      </c>
      <c r="R66" s="14">
        <f t="shared" si="21"/>
        <v>0</v>
      </c>
      <c r="S66" s="177"/>
      <c r="T66" s="28" t="str">
        <f t="shared" ca="1" si="22"/>
        <v/>
      </c>
      <c r="U66" s="28" t="str">
        <f t="shared" ca="1" si="23"/>
        <v/>
      </c>
      <c r="V66" s="9" t="str">
        <f t="shared" ca="1" si="24"/>
        <v/>
      </c>
      <c r="W66" s="9" t="str">
        <f t="shared" ca="1" si="25"/>
        <v/>
      </c>
      <c r="X66" s="9" t="str">
        <f t="shared" ca="1" si="26"/>
        <v/>
      </c>
      <c r="Y66" s="9" t="str">
        <f t="shared" ca="1" si="27"/>
        <v/>
      </c>
      <c r="Z66" s="33" t="str">
        <f t="shared" ca="1" si="28"/>
        <v/>
      </c>
      <c r="AA66" s="33" t="str">
        <f t="shared" ca="1" si="29"/>
        <v/>
      </c>
      <c r="AB66" s="33" t="str">
        <f t="shared" ca="1" si="30"/>
        <v/>
      </c>
    </row>
    <row r="67" spans="1:30" x14ac:dyDescent="0.25">
      <c r="B67" s="162"/>
      <c r="C67" t="s">
        <v>29</v>
      </c>
      <c r="D67" s="11">
        <v>500</v>
      </c>
      <c r="E67" t="s">
        <v>37</v>
      </c>
      <c r="F67" s="6">
        <v>0.06</v>
      </c>
      <c r="G67" s="30">
        <v>45945</v>
      </c>
      <c r="H67" s="30">
        <f t="shared" si="16"/>
        <v>45950</v>
      </c>
      <c r="I67" t="str">
        <f t="shared" ca="1" si="31"/>
        <v/>
      </c>
      <c r="L67" s="7"/>
      <c r="M67" s="19"/>
      <c r="N67" t="str">
        <f t="shared" si="18"/>
        <v/>
      </c>
      <c r="O67" s="139"/>
      <c r="P67" s="9">
        <f t="shared" si="19"/>
        <v>30</v>
      </c>
      <c r="Q67" s="9">
        <f t="shared" si="20"/>
        <v>20</v>
      </c>
      <c r="R67" s="14">
        <f t="shared" si="21"/>
        <v>9.9999999999999982</v>
      </c>
      <c r="S67" s="177"/>
      <c r="T67" s="28" t="str">
        <f t="shared" ca="1" si="22"/>
        <v/>
      </c>
      <c r="U67" s="28" t="str">
        <f t="shared" ca="1" si="23"/>
        <v/>
      </c>
      <c r="V67" s="9" t="str">
        <f t="shared" ca="1" si="24"/>
        <v/>
      </c>
      <c r="W67" s="9" t="str">
        <f t="shared" ca="1" si="25"/>
        <v/>
      </c>
      <c r="X67" s="9" t="str">
        <f t="shared" ca="1" si="26"/>
        <v/>
      </c>
      <c r="Y67" s="9" t="str">
        <f t="shared" ca="1" si="27"/>
        <v/>
      </c>
      <c r="Z67" s="33" t="str">
        <f t="shared" ca="1" si="28"/>
        <v/>
      </c>
      <c r="AA67" s="33" t="str">
        <f t="shared" ca="1" si="29"/>
        <v/>
      </c>
      <c r="AB67" s="33" t="str">
        <f t="shared" ca="1" si="30"/>
        <v/>
      </c>
    </row>
    <row r="68" spans="1:30" x14ac:dyDescent="0.25">
      <c r="B68" s="162"/>
      <c r="C68" s="102" t="s">
        <v>29</v>
      </c>
      <c r="D68" s="103">
        <v>500</v>
      </c>
      <c r="E68" s="102" t="s">
        <v>31</v>
      </c>
      <c r="F68" s="6">
        <v>7.0000000000000007E-2</v>
      </c>
      <c r="G68" s="30">
        <v>45945</v>
      </c>
      <c r="H68" s="30">
        <f t="shared" si="16"/>
        <v>45950</v>
      </c>
      <c r="I68" t="str">
        <f t="shared" ca="1" si="31"/>
        <v/>
      </c>
      <c r="L68" s="7"/>
      <c r="M68" s="19"/>
      <c r="N68" t="str">
        <f t="shared" si="18"/>
        <v/>
      </c>
      <c r="O68" s="139"/>
      <c r="P68" s="9">
        <f t="shared" si="19"/>
        <v>35</v>
      </c>
      <c r="Q68" s="9">
        <f t="shared" si="20"/>
        <v>20</v>
      </c>
      <c r="R68" s="14">
        <f t="shared" si="21"/>
        <v>15.000000000000004</v>
      </c>
      <c r="S68" s="177"/>
      <c r="T68" s="28" t="str">
        <f t="shared" ca="1" si="22"/>
        <v/>
      </c>
      <c r="U68" s="28" t="str">
        <f t="shared" ca="1" si="23"/>
        <v/>
      </c>
      <c r="V68" s="9" t="str">
        <f t="shared" ca="1" si="24"/>
        <v/>
      </c>
      <c r="W68" s="9" t="str">
        <f t="shared" ca="1" si="25"/>
        <v/>
      </c>
      <c r="X68" s="9" t="str">
        <f t="shared" ca="1" si="26"/>
        <v/>
      </c>
      <c r="Y68" s="9" t="str">
        <f t="shared" ca="1" si="27"/>
        <v/>
      </c>
      <c r="Z68" s="33" t="str">
        <f t="shared" ca="1" si="28"/>
        <v/>
      </c>
      <c r="AA68" s="33" t="str">
        <f t="shared" ca="1" si="29"/>
        <v/>
      </c>
      <c r="AB68" s="33" t="str">
        <f t="shared" ca="1" si="30"/>
        <v/>
      </c>
    </row>
    <row r="69" spans="1:30" ht="19.5" customHeight="1" thickBot="1" x14ac:dyDescent="0.3">
      <c r="B69" s="163"/>
      <c r="C69" s="104" t="s">
        <v>29</v>
      </c>
      <c r="D69" s="105">
        <v>500</v>
      </c>
      <c r="E69" s="104" t="s">
        <v>31</v>
      </c>
      <c r="F69" s="5">
        <v>7.0000000000000007E-2</v>
      </c>
      <c r="G69" s="31">
        <v>45945</v>
      </c>
      <c r="H69" s="31">
        <f t="shared" si="16"/>
        <v>45950</v>
      </c>
      <c r="I69" s="3" t="str">
        <f t="shared" ca="1" si="31"/>
        <v/>
      </c>
      <c r="J69" s="3"/>
      <c r="K69" s="3"/>
      <c r="L69" s="16"/>
      <c r="M69" s="20"/>
      <c r="N69" t="str">
        <f t="shared" si="18"/>
        <v/>
      </c>
      <c r="O69" s="139"/>
      <c r="P69" s="21">
        <f t="shared" si="19"/>
        <v>35</v>
      </c>
      <c r="Q69" s="21">
        <f t="shared" si="20"/>
        <v>20</v>
      </c>
      <c r="R69" s="15">
        <f t="shared" si="21"/>
        <v>15.000000000000004</v>
      </c>
      <c r="S69" s="178"/>
      <c r="T69" s="27" t="str">
        <f t="shared" ca="1" si="22"/>
        <v/>
      </c>
      <c r="U69" s="27" t="str">
        <f t="shared" ca="1" si="23"/>
        <v/>
      </c>
      <c r="V69" s="21" t="str">
        <f t="shared" ca="1" si="24"/>
        <v/>
      </c>
      <c r="W69" s="21" t="str">
        <f t="shared" ca="1" si="25"/>
        <v/>
      </c>
      <c r="X69" s="21" t="str">
        <f t="shared" ca="1" si="26"/>
        <v/>
      </c>
      <c r="Y69" s="21" t="str">
        <f t="shared" ca="1" si="27"/>
        <v/>
      </c>
      <c r="Z69" s="34" t="str">
        <f t="shared" ca="1" si="28"/>
        <v/>
      </c>
      <c r="AA69" s="34" t="str">
        <f t="shared" ca="1" si="29"/>
        <v/>
      </c>
      <c r="AB69" s="34" t="str">
        <f t="shared" ca="1" si="30"/>
        <v/>
      </c>
    </row>
    <row r="70" spans="1:30" hidden="1" x14ac:dyDescent="0.25">
      <c r="B70" s="155"/>
      <c r="C70" s="2"/>
      <c r="D70" s="10"/>
      <c r="E70" s="2"/>
      <c r="F70" s="4"/>
      <c r="G70" s="29"/>
      <c r="H70" s="29" t="str">
        <f t="shared" si="16"/>
        <v/>
      </c>
      <c r="I70" s="2" t="str">
        <f t="shared" ca="1" si="31"/>
        <v/>
      </c>
      <c r="J70" s="2"/>
      <c r="K70" s="2"/>
      <c r="L70" s="17"/>
      <c r="M70" s="18"/>
      <c r="N70" t="str">
        <f t="shared" si="18"/>
        <v/>
      </c>
      <c r="O70" s="139">
        <f>SUM(N70:N78)</f>
        <v>0</v>
      </c>
      <c r="P70" s="8">
        <f t="shared" si="19"/>
        <v>0</v>
      </c>
      <c r="Q70" s="8">
        <f t="shared" si="20"/>
        <v>0</v>
      </c>
      <c r="R70" s="13">
        <f t="shared" si="21"/>
        <v>0</v>
      </c>
      <c r="S70" s="176">
        <f>SUM(D70:D78)-O70</f>
        <v>0</v>
      </c>
      <c r="T70" s="26" t="str">
        <f t="shared" ca="1" si="22"/>
        <v/>
      </c>
      <c r="U70" s="26" t="str">
        <f t="shared" ca="1" si="23"/>
        <v/>
      </c>
      <c r="V70" s="8" t="str">
        <f t="shared" ca="1" si="24"/>
        <v/>
      </c>
      <c r="W70" s="8" t="str">
        <f t="shared" ca="1" si="25"/>
        <v/>
      </c>
      <c r="X70" s="8" t="str">
        <f t="shared" ca="1" si="26"/>
        <v/>
      </c>
      <c r="Y70" s="8" t="str">
        <f t="shared" ca="1" si="27"/>
        <v/>
      </c>
      <c r="Z70" s="35" t="str">
        <f t="shared" ca="1" si="28"/>
        <v/>
      </c>
      <c r="AA70" s="35" t="str">
        <f t="shared" ca="1" si="29"/>
        <v/>
      </c>
      <c r="AB70" s="35" t="str">
        <f t="shared" ca="1" si="30"/>
        <v/>
      </c>
    </row>
    <row r="71" spans="1:30" hidden="1" x14ac:dyDescent="0.25">
      <c r="B71" s="156"/>
      <c r="D71" s="11"/>
      <c r="F71" s="6"/>
      <c r="G71" s="30"/>
      <c r="H71" s="30" t="str">
        <f t="shared" si="16"/>
        <v/>
      </c>
      <c r="I71" t="str">
        <f t="shared" ca="1" si="31"/>
        <v/>
      </c>
      <c r="L71" s="7"/>
      <c r="M71" s="19"/>
      <c r="N71" t="str">
        <f t="shared" ref="N71:N102" si="32">IF(M71=1,D71,"")</f>
        <v/>
      </c>
      <c r="O71" s="139"/>
      <c r="P71" s="9">
        <f t="shared" ref="P71:P102" si="33">D71*F71</f>
        <v>0</v>
      </c>
      <c r="Q71" s="9">
        <f t="shared" ref="Q71:Q102" si="34">D71*0.04</f>
        <v>0</v>
      </c>
      <c r="R71" s="14">
        <f t="shared" ref="R71:R102" si="35">D71*(F71-0.04)</f>
        <v>0</v>
      </c>
      <c r="S71" s="177"/>
      <c r="T71" s="28" t="str">
        <f t="shared" ref="T71:T102" ca="1" si="36">IF(I71="NO PAGADO",P71,"")</f>
        <v/>
      </c>
      <c r="U71" s="28" t="str">
        <f t="shared" ref="U71:U102" ca="1" si="37">IF(I71="NO PAGADO",Q71,"")</f>
        <v/>
      </c>
      <c r="V71" s="9" t="str">
        <f t="shared" ref="V71:V102" ca="1" si="38">IF(I71="NO PAGADO",R71,"")</f>
        <v/>
      </c>
      <c r="W71" s="9" t="str">
        <f t="shared" ref="W71:W102" ca="1" si="39">IF(I71="PAGO TARDIO",P71,"")</f>
        <v/>
      </c>
      <c r="X71" s="9" t="str">
        <f t="shared" ref="X71:X102" ca="1" si="40">IF(I71="PAGO TARDIO",Q71,"")</f>
        <v/>
      </c>
      <c r="Y71" s="9" t="str">
        <f t="shared" ref="Y71:Y102" ca="1" si="41">IF(I71="PAGO TARDIO",R71,"")</f>
        <v/>
      </c>
      <c r="Z71" s="33" t="str">
        <f t="shared" ref="Z71:Z102" ca="1" si="42">IF(I71="PAGADO",P71,"")</f>
        <v/>
      </c>
      <c r="AA71" s="33" t="str">
        <f t="shared" ref="AA71:AA102" ca="1" si="43">IF(I71="PAGADO",Q71,"")</f>
        <v/>
      </c>
      <c r="AB71" s="33" t="str">
        <f t="shared" ref="AB71:AB102" ca="1" si="44">IF(I71="PAGADO",R71,"")</f>
        <v/>
      </c>
    </row>
    <row r="72" spans="1:30" hidden="1" x14ac:dyDescent="0.25">
      <c r="B72" s="156"/>
      <c r="D72" s="11"/>
      <c r="F72" s="6"/>
      <c r="G72" s="30"/>
      <c r="H72" s="30" t="str">
        <f t="shared" si="16"/>
        <v/>
      </c>
      <c r="I72" t="str">
        <f t="shared" ca="1" si="31"/>
        <v/>
      </c>
      <c r="L72" s="7"/>
      <c r="M72" s="19"/>
      <c r="N72" t="str">
        <f t="shared" si="32"/>
        <v/>
      </c>
      <c r="O72" s="139"/>
      <c r="P72" s="9">
        <f t="shared" si="33"/>
        <v>0</v>
      </c>
      <c r="Q72" s="9">
        <f t="shared" si="34"/>
        <v>0</v>
      </c>
      <c r="R72" s="14">
        <f t="shared" si="35"/>
        <v>0</v>
      </c>
      <c r="S72" s="177"/>
      <c r="T72" s="28" t="str">
        <f t="shared" ca="1" si="36"/>
        <v/>
      </c>
      <c r="U72" s="28" t="str">
        <f t="shared" ca="1" si="37"/>
        <v/>
      </c>
      <c r="V72" s="9" t="str">
        <f t="shared" ca="1" si="38"/>
        <v/>
      </c>
      <c r="W72" s="9" t="str">
        <f t="shared" ca="1" si="39"/>
        <v/>
      </c>
      <c r="X72" s="9" t="str">
        <f t="shared" ca="1" si="40"/>
        <v/>
      </c>
      <c r="Y72" s="9" t="str">
        <f t="shared" ca="1" si="41"/>
        <v/>
      </c>
      <c r="Z72" s="33" t="str">
        <f t="shared" ca="1" si="42"/>
        <v/>
      </c>
      <c r="AA72" s="33" t="str">
        <f t="shared" ca="1" si="43"/>
        <v/>
      </c>
      <c r="AB72" s="33" t="str">
        <f t="shared" ca="1" si="44"/>
        <v/>
      </c>
    </row>
    <row r="73" spans="1:30" hidden="1" x14ac:dyDescent="0.25">
      <c r="B73" s="156"/>
      <c r="D73" s="11"/>
      <c r="F73" s="6"/>
      <c r="G73" s="30"/>
      <c r="H73" s="30" t="str">
        <f t="shared" si="16"/>
        <v/>
      </c>
      <c r="I73" t="str">
        <f t="shared" ca="1" si="31"/>
        <v/>
      </c>
      <c r="L73" s="7"/>
      <c r="M73" s="19"/>
      <c r="N73" t="str">
        <f t="shared" si="32"/>
        <v/>
      </c>
      <c r="O73" s="139"/>
      <c r="P73" s="9">
        <f t="shared" si="33"/>
        <v>0</v>
      </c>
      <c r="Q73" s="9">
        <f t="shared" si="34"/>
        <v>0</v>
      </c>
      <c r="R73" s="14">
        <f t="shared" si="35"/>
        <v>0</v>
      </c>
      <c r="S73" s="177"/>
      <c r="T73" s="28" t="str">
        <f t="shared" ca="1" si="36"/>
        <v/>
      </c>
      <c r="U73" s="28" t="str">
        <f t="shared" ca="1" si="37"/>
        <v/>
      </c>
      <c r="V73" s="9" t="str">
        <f t="shared" ca="1" si="38"/>
        <v/>
      </c>
      <c r="W73" s="9" t="str">
        <f t="shared" ca="1" si="39"/>
        <v/>
      </c>
      <c r="X73" s="9" t="str">
        <f t="shared" ca="1" si="40"/>
        <v/>
      </c>
      <c r="Y73" s="9" t="str">
        <f t="shared" ca="1" si="41"/>
        <v/>
      </c>
      <c r="Z73" s="33" t="str">
        <f t="shared" ca="1" si="42"/>
        <v/>
      </c>
      <c r="AA73" s="33" t="str">
        <f t="shared" ca="1" si="43"/>
        <v/>
      </c>
      <c r="AB73" s="33" t="str">
        <f t="shared" ca="1" si="44"/>
        <v/>
      </c>
    </row>
    <row r="74" spans="1:30" hidden="1" x14ac:dyDescent="0.25">
      <c r="A74" s="25">
        <v>8</v>
      </c>
      <c r="B74" s="156"/>
      <c r="D74" s="11"/>
      <c r="F74" s="6"/>
      <c r="G74" s="30"/>
      <c r="H74" s="30" t="str">
        <f t="shared" si="16"/>
        <v/>
      </c>
      <c r="I74" t="str">
        <f t="shared" ca="1" si="31"/>
        <v/>
      </c>
      <c r="L74" s="7"/>
      <c r="M74" s="19"/>
      <c r="N74" t="str">
        <f t="shared" si="32"/>
        <v/>
      </c>
      <c r="O74" s="139"/>
      <c r="P74" s="9">
        <f t="shared" si="33"/>
        <v>0</v>
      </c>
      <c r="Q74" s="9">
        <f t="shared" si="34"/>
        <v>0</v>
      </c>
      <c r="R74" s="14">
        <f t="shared" si="35"/>
        <v>0</v>
      </c>
      <c r="S74" s="177"/>
      <c r="T74" s="28" t="str">
        <f t="shared" ca="1" si="36"/>
        <v/>
      </c>
      <c r="U74" s="28" t="str">
        <f t="shared" ca="1" si="37"/>
        <v/>
      </c>
      <c r="V74" s="9" t="str">
        <f t="shared" ca="1" si="38"/>
        <v/>
      </c>
      <c r="W74" s="9" t="str">
        <f t="shared" ca="1" si="39"/>
        <v/>
      </c>
      <c r="X74" s="9" t="str">
        <f t="shared" ca="1" si="40"/>
        <v/>
      </c>
      <c r="Y74" s="9" t="str">
        <f t="shared" ca="1" si="41"/>
        <v/>
      </c>
      <c r="Z74" s="33" t="str">
        <f t="shared" ca="1" si="42"/>
        <v/>
      </c>
      <c r="AA74" s="33" t="str">
        <f t="shared" ca="1" si="43"/>
        <v/>
      </c>
      <c r="AB74" s="33" t="str">
        <f t="shared" ca="1" si="44"/>
        <v/>
      </c>
    </row>
    <row r="75" spans="1:30" hidden="1" x14ac:dyDescent="0.25">
      <c r="B75" s="156"/>
      <c r="D75" s="11"/>
      <c r="F75" s="6"/>
      <c r="G75" s="30"/>
      <c r="H75" s="30" t="str">
        <f t="shared" si="16"/>
        <v/>
      </c>
      <c r="I75" t="str">
        <f t="shared" ca="1" si="31"/>
        <v/>
      </c>
      <c r="L75" s="7"/>
      <c r="M75" s="19"/>
      <c r="N75" t="str">
        <f t="shared" si="32"/>
        <v/>
      </c>
      <c r="O75" s="139"/>
      <c r="P75" s="9">
        <f t="shared" si="33"/>
        <v>0</v>
      </c>
      <c r="Q75" s="9">
        <f t="shared" si="34"/>
        <v>0</v>
      </c>
      <c r="R75" s="14">
        <f t="shared" si="35"/>
        <v>0</v>
      </c>
      <c r="S75" s="177"/>
      <c r="T75" s="28" t="str">
        <f t="shared" ca="1" si="36"/>
        <v/>
      </c>
      <c r="U75" s="28" t="str">
        <f t="shared" ca="1" si="37"/>
        <v/>
      </c>
      <c r="V75" s="9" t="str">
        <f t="shared" ca="1" si="38"/>
        <v/>
      </c>
      <c r="W75" s="9" t="str">
        <f t="shared" ca="1" si="39"/>
        <v/>
      </c>
      <c r="X75" s="9" t="str">
        <f t="shared" ca="1" si="40"/>
        <v/>
      </c>
      <c r="Y75" s="9" t="str">
        <f t="shared" ca="1" si="41"/>
        <v/>
      </c>
      <c r="Z75" s="33" t="str">
        <f t="shared" ca="1" si="42"/>
        <v/>
      </c>
      <c r="AA75" s="33" t="str">
        <f t="shared" ca="1" si="43"/>
        <v/>
      </c>
      <c r="AB75" s="33" t="str">
        <f t="shared" ca="1" si="44"/>
        <v/>
      </c>
    </row>
    <row r="76" spans="1:30" hidden="1" x14ac:dyDescent="0.25">
      <c r="B76" s="156"/>
      <c r="D76" s="11"/>
      <c r="F76" s="6"/>
      <c r="G76" s="30"/>
      <c r="H76" s="30" t="str">
        <f t="shared" si="16"/>
        <v/>
      </c>
      <c r="I76" t="str">
        <f t="shared" ca="1" si="31"/>
        <v/>
      </c>
      <c r="L76" s="7"/>
      <c r="M76" s="19"/>
      <c r="N76" t="str">
        <f t="shared" si="32"/>
        <v/>
      </c>
      <c r="O76" s="139"/>
      <c r="P76" s="9">
        <f t="shared" si="33"/>
        <v>0</v>
      </c>
      <c r="Q76" s="9">
        <f t="shared" si="34"/>
        <v>0</v>
      </c>
      <c r="R76" s="14">
        <f t="shared" si="35"/>
        <v>0</v>
      </c>
      <c r="S76" s="177"/>
      <c r="T76" s="28" t="str">
        <f t="shared" ca="1" si="36"/>
        <v/>
      </c>
      <c r="U76" s="28" t="str">
        <f t="shared" ca="1" si="37"/>
        <v/>
      </c>
      <c r="V76" s="9" t="str">
        <f t="shared" ca="1" si="38"/>
        <v/>
      </c>
      <c r="W76" s="9" t="str">
        <f t="shared" ca="1" si="39"/>
        <v/>
      </c>
      <c r="X76" s="9" t="str">
        <f t="shared" ca="1" si="40"/>
        <v/>
      </c>
      <c r="Y76" s="9" t="str">
        <f t="shared" ca="1" si="41"/>
        <v/>
      </c>
      <c r="Z76" s="33" t="str">
        <f t="shared" ca="1" si="42"/>
        <v/>
      </c>
      <c r="AA76" s="33" t="str">
        <f t="shared" ca="1" si="43"/>
        <v/>
      </c>
      <c r="AB76" s="33" t="str">
        <f t="shared" ca="1" si="44"/>
        <v/>
      </c>
    </row>
    <row r="77" spans="1:30" hidden="1" x14ac:dyDescent="0.25">
      <c r="B77" s="156"/>
      <c r="D77" s="11"/>
      <c r="F77" s="6"/>
      <c r="G77" s="30"/>
      <c r="H77" s="30" t="str">
        <f t="shared" si="16"/>
        <v/>
      </c>
      <c r="I77" t="str">
        <f t="shared" ca="1" si="31"/>
        <v/>
      </c>
      <c r="L77" s="7"/>
      <c r="M77" s="19"/>
      <c r="N77" t="str">
        <f t="shared" si="32"/>
        <v/>
      </c>
      <c r="O77" s="139"/>
      <c r="P77" s="9">
        <f t="shared" si="33"/>
        <v>0</v>
      </c>
      <c r="Q77" s="9">
        <f t="shared" si="34"/>
        <v>0</v>
      </c>
      <c r="R77" s="14">
        <f t="shared" si="35"/>
        <v>0</v>
      </c>
      <c r="S77" s="177"/>
      <c r="T77" s="28" t="str">
        <f t="shared" ca="1" si="36"/>
        <v/>
      </c>
      <c r="U77" s="28" t="str">
        <f t="shared" ca="1" si="37"/>
        <v/>
      </c>
      <c r="V77" s="9" t="str">
        <f t="shared" ca="1" si="38"/>
        <v/>
      </c>
      <c r="W77" s="9" t="str">
        <f t="shared" ca="1" si="39"/>
        <v/>
      </c>
      <c r="X77" s="9" t="str">
        <f t="shared" ca="1" si="40"/>
        <v/>
      </c>
      <c r="Y77" s="9" t="str">
        <f t="shared" ca="1" si="41"/>
        <v/>
      </c>
      <c r="Z77" s="33" t="str">
        <f t="shared" ca="1" si="42"/>
        <v/>
      </c>
      <c r="AA77" s="33" t="str">
        <f t="shared" ca="1" si="43"/>
        <v/>
      </c>
      <c r="AB77" s="33" t="str">
        <f t="shared" ca="1" si="44"/>
        <v/>
      </c>
    </row>
    <row r="78" spans="1:30" ht="15.75" thickBot="1" x14ac:dyDescent="0.3">
      <c r="B78" s="157"/>
      <c r="C78" s="3"/>
      <c r="D78" s="12"/>
      <c r="E78" s="3"/>
      <c r="F78" s="5"/>
      <c r="G78" s="31"/>
      <c r="H78" s="31" t="str">
        <f t="shared" si="16"/>
        <v/>
      </c>
      <c r="I78" s="3"/>
      <c r="J78" s="3"/>
      <c r="K78" s="3"/>
      <c r="L78" s="16"/>
      <c r="M78" s="20"/>
      <c r="N78" t="str">
        <f t="shared" si="32"/>
        <v/>
      </c>
      <c r="O78" s="139"/>
      <c r="P78" s="21">
        <f t="shared" si="33"/>
        <v>0</v>
      </c>
      <c r="Q78" s="21">
        <f t="shared" si="34"/>
        <v>0</v>
      </c>
      <c r="R78" s="15">
        <f t="shared" si="35"/>
        <v>0</v>
      </c>
      <c r="S78" s="178"/>
      <c r="T78" s="27" t="str">
        <f t="shared" si="36"/>
        <v/>
      </c>
      <c r="U78" s="27" t="str">
        <f t="shared" si="37"/>
        <v/>
      </c>
      <c r="V78" s="21" t="str">
        <f t="shared" si="38"/>
        <v/>
      </c>
      <c r="W78" s="21" t="str">
        <f t="shared" si="39"/>
        <v/>
      </c>
      <c r="X78" s="21" t="str">
        <f t="shared" si="40"/>
        <v/>
      </c>
      <c r="Y78" s="21" t="str">
        <f t="shared" si="41"/>
        <v/>
      </c>
      <c r="Z78" s="34" t="str">
        <f t="shared" si="42"/>
        <v/>
      </c>
      <c r="AA78" s="34" t="str">
        <f t="shared" si="43"/>
        <v/>
      </c>
      <c r="AB78" s="34" t="str">
        <f t="shared" si="44"/>
        <v/>
      </c>
    </row>
    <row r="79" spans="1:30" x14ac:dyDescent="0.25">
      <c r="B79" s="173" t="s">
        <v>44</v>
      </c>
      <c r="C79" s="2"/>
      <c r="D79" s="118"/>
      <c r="E79" s="2"/>
      <c r="F79" s="4"/>
      <c r="G79" s="29"/>
      <c r="H79" s="29" t="str">
        <f>IF((G79) &gt;= DATE(1,1,2023), (G79)+ 5,"")</f>
        <v/>
      </c>
      <c r="I79" t="str">
        <f t="shared" ca="1" si="31"/>
        <v/>
      </c>
      <c r="J79" s="2"/>
      <c r="K79" s="2"/>
      <c r="L79" s="17"/>
      <c r="M79" s="18"/>
      <c r="N79" t="str">
        <f t="shared" si="32"/>
        <v/>
      </c>
      <c r="O79" s="139">
        <f>SUM(N79:N87)</f>
        <v>0</v>
      </c>
      <c r="P79" s="8">
        <f t="shared" si="33"/>
        <v>0</v>
      </c>
      <c r="Q79" s="8">
        <f t="shared" si="34"/>
        <v>0</v>
      </c>
      <c r="R79" s="13">
        <f t="shared" si="35"/>
        <v>0</v>
      </c>
      <c r="S79" s="176">
        <f>SUM(D79:D87)-O79</f>
        <v>0</v>
      </c>
      <c r="T79" s="26" t="str">
        <f t="shared" ca="1" si="36"/>
        <v/>
      </c>
      <c r="U79" s="26" t="str">
        <f t="shared" ca="1" si="37"/>
        <v/>
      </c>
      <c r="V79" s="8" t="str">
        <f t="shared" ca="1" si="38"/>
        <v/>
      </c>
      <c r="W79" s="8" t="str">
        <f t="shared" ca="1" si="39"/>
        <v/>
      </c>
      <c r="X79" s="8" t="str">
        <f t="shared" ca="1" si="40"/>
        <v/>
      </c>
      <c r="Y79" s="8" t="str">
        <f t="shared" ca="1" si="41"/>
        <v/>
      </c>
      <c r="Z79" s="35" t="str">
        <f t="shared" ca="1" si="42"/>
        <v/>
      </c>
      <c r="AA79" s="33" t="str">
        <f t="shared" ca="1" si="43"/>
        <v/>
      </c>
      <c r="AB79" s="35" t="str">
        <f t="shared" ca="1" si="44"/>
        <v/>
      </c>
      <c r="AC79" t="str">
        <f t="shared" ref="AC79:AC87" si="45">IF(M79=1,D79,"")</f>
        <v/>
      </c>
      <c r="AD79" s="139">
        <f>SUM(AC79:AC87)</f>
        <v>0</v>
      </c>
    </row>
    <row r="80" spans="1:30" hidden="1" x14ac:dyDescent="0.25">
      <c r="B80" s="174"/>
      <c r="D80" s="11"/>
      <c r="F80" s="6"/>
      <c r="G80" s="30"/>
      <c r="H80" s="30" t="str">
        <f t="shared" ref="H80:H145" si="46">IF((G80) &gt;= DATE(1,1,2023), (G80)+ 5,"")</f>
        <v/>
      </c>
      <c r="I80" t="str">
        <f t="shared" ca="1" si="31"/>
        <v/>
      </c>
      <c r="L80" s="7"/>
      <c r="M80" s="19"/>
      <c r="N80" t="str">
        <f t="shared" si="32"/>
        <v/>
      </c>
      <c r="O80" s="139"/>
      <c r="P80" s="9">
        <f t="shared" si="33"/>
        <v>0</v>
      </c>
      <c r="Q80" s="9">
        <f t="shared" si="34"/>
        <v>0</v>
      </c>
      <c r="R80" s="14">
        <f t="shared" si="35"/>
        <v>0</v>
      </c>
      <c r="S80" s="177"/>
      <c r="T80" s="28" t="str">
        <f t="shared" ca="1" si="36"/>
        <v/>
      </c>
      <c r="U80" s="28" t="str">
        <f t="shared" ca="1" si="37"/>
        <v/>
      </c>
      <c r="V80" s="9" t="str">
        <f t="shared" ca="1" si="38"/>
        <v/>
      </c>
      <c r="W80" s="9" t="str">
        <f t="shared" ca="1" si="39"/>
        <v/>
      </c>
      <c r="X80" s="9" t="str">
        <f t="shared" ca="1" si="40"/>
        <v/>
      </c>
      <c r="Y80" s="9" t="str">
        <f t="shared" ca="1" si="41"/>
        <v/>
      </c>
      <c r="Z80" s="33" t="str">
        <f t="shared" ca="1" si="42"/>
        <v/>
      </c>
      <c r="AA80" s="33" t="str">
        <f t="shared" ca="1" si="43"/>
        <v/>
      </c>
      <c r="AB80" s="33" t="str">
        <f t="shared" ca="1" si="44"/>
        <v/>
      </c>
      <c r="AC80" t="str">
        <f t="shared" si="45"/>
        <v/>
      </c>
      <c r="AD80" s="139"/>
    </row>
    <row r="81" spans="1:30" hidden="1" x14ac:dyDescent="0.25">
      <c r="B81" s="174"/>
      <c r="D81" s="11"/>
      <c r="F81" s="6"/>
      <c r="G81" s="30"/>
      <c r="H81" s="30" t="str">
        <f t="shared" si="46"/>
        <v/>
      </c>
      <c r="L81" s="7"/>
      <c r="M81" s="19"/>
      <c r="N81" t="str">
        <f t="shared" si="32"/>
        <v/>
      </c>
      <c r="O81" s="139"/>
      <c r="P81" s="9">
        <f t="shared" si="33"/>
        <v>0</v>
      </c>
      <c r="Q81" s="9">
        <f t="shared" si="34"/>
        <v>0</v>
      </c>
      <c r="R81" s="14">
        <f t="shared" si="35"/>
        <v>0</v>
      </c>
      <c r="S81" s="177"/>
      <c r="T81" s="28" t="str">
        <f t="shared" si="36"/>
        <v/>
      </c>
      <c r="U81" s="28" t="str">
        <f t="shared" si="37"/>
        <v/>
      </c>
      <c r="V81" s="9" t="str">
        <f t="shared" si="38"/>
        <v/>
      </c>
      <c r="W81" s="9" t="str">
        <f t="shared" si="39"/>
        <v/>
      </c>
      <c r="X81" s="9" t="str">
        <f t="shared" si="40"/>
        <v/>
      </c>
      <c r="Y81" s="9" t="str">
        <f t="shared" si="41"/>
        <v/>
      </c>
      <c r="Z81" s="33" t="str">
        <f t="shared" si="42"/>
        <v/>
      </c>
      <c r="AA81" s="33" t="str">
        <f t="shared" si="43"/>
        <v/>
      </c>
      <c r="AB81" s="33" t="str">
        <f t="shared" si="44"/>
        <v/>
      </c>
      <c r="AC81" t="str">
        <f t="shared" si="45"/>
        <v/>
      </c>
      <c r="AD81" s="139"/>
    </row>
    <row r="82" spans="1:30" hidden="1" x14ac:dyDescent="0.25">
      <c r="B82" s="174"/>
      <c r="D82" s="11"/>
      <c r="F82" s="6"/>
      <c r="G82" s="30"/>
      <c r="H82" s="30" t="str">
        <f t="shared" si="46"/>
        <v/>
      </c>
      <c r="I82" t="str">
        <f t="shared" ca="1" si="31"/>
        <v/>
      </c>
      <c r="L82" s="7"/>
      <c r="M82" s="19"/>
      <c r="N82" t="str">
        <f t="shared" si="32"/>
        <v/>
      </c>
      <c r="O82" s="139"/>
      <c r="P82" s="9">
        <f t="shared" si="33"/>
        <v>0</v>
      </c>
      <c r="Q82" s="9">
        <f t="shared" si="34"/>
        <v>0</v>
      </c>
      <c r="R82" s="14">
        <f t="shared" si="35"/>
        <v>0</v>
      </c>
      <c r="S82" s="177"/>
      <c r="T82" s="28" t="str">
        <f t="shared" ca="1" si="36"/>
        <v/>
      </c>
      <c r="U82" s="28" t="str">
        <f t="shared" ca="1" si="37"/>
        <v/>
      </c>
      <c r="V82" s="9" t="str">
        <f t="shared" ca="1" si="38"/>
        <v/>
      </c>
      <c r="W82" s="9" t="str">
        <f t="shared" ca="1" si="39"/>
        <v/>
      </c>
      <c r="X82" s="9" t="str">
        <f t="shared" ca="1" si="40"/>
        <v/>
      </c>
      <c r="Y82" s="9" t="str">
        <f t="shared" ca="1" si="41"/>
        <v/>
      </c>
      <c r="Z82" s="33" t="str">
        <f t="shared" ca="1" si="42"/>
        <v/>
      </c>
      <c r="AA82" s="33" t="str">
        <f t="shared" ca="1" si="43"/>
        <v/>
      </c>
      <c r="AB82" s="33" t="str">
        <f t="shared" ca="1" si="44"/>
        <v/>
      </c>
      <c r="AC82" t="str">
        <f t="shared" si="45"/>
        <v/>
      </c>
      <c r="AD82" s="139"/>
    </row>
    <row r="83" spans="1:30" hidden="1" x14ac:dyDescent="0.25">
      <c r="A83" s="25">
        <v>9</v>
      </c>
      <c r="B83" s="174"/>
      <c r="D83" s="11"/>
      <c r="F83" s="6"/>
      <c r="G83" s="30"/>
      <c r="H83" s="30" t="str">
        <f t="shared" si="46"/>
        <v/>
      </c>
      <c r="I83" t="str">
        <f t="shared" ca="1" si="31"/>
        <v/>
      </c>
      <c r="L83" s="7"/>
      <c r="M83" s="19"/>
      <c r="N83" t="str">
        <f t="shared" si="32"/>
        <v/>
      </c>
      <c r="O83" s="139"/>
      <c r="P83" s="9">
        <f t="shared" si="33"/>
        <v>0</v>
      </c>
      <c r="Q83" s="9">
        <f t="shared" si="34"/>
        <v>0</v>
      </c>
      <c r="R83" s="14">
        <f t="shared" si="35"/>
        <v>0</v>
      </c>
      <c r="S83" s="177"/>
      <c r="T83" s="28" t="str">
        <f t="shared" ca="1" si="36"/>
        <v/>
      </c>
      <c r="U83" s="28" t="str">
        <f t="shared" ca="1" si="37"/>
        <v/>
      </c>
      <c r="V83" s="9" t="str">
        <f t="shared" ca="1" si="38"/>
        <v/>
      </c>
      <c r="W83" s="9" t="str">
        <f t="shared" ca="1" si="39"/>
        <v/>
      </c>
      <c r="X83" s="9" t="str">
        <f t="shared" ca="1" si="40"/>
        <v/>
      </c>
      <c r="Y83" s="9" t="str">
        <f t="shared" ca="1" si="41"/>
        <v/>
      </c>
      <c r="Z83" s="33" t="str">
        <f t="shared" ca="1" si="42"/>
        <v/>
      </c>
      <c r="AA83" s="33" t="str">
        <f t="shared" ca="1" si="43"/>
        <v/>
      </c>
      <c r="AB83" s="33" t="str">
        <f t="shared" ca="1" si="44"/>
        <v/>
      </c>
      <c r="AC83" t="str">
        <f t="shared" si="45"/>
        <v/>
      </c>
      <c r="AD83" s="139"/>
    </row>
    <row r="84" spans="1:30" hidden="1" x14ac:dyDescent="0.25">
      <c r="B84" s="174"/>
      <c r="D84" s="11"/>
      <c r="F84" s="6"/>
      <c r="G84" s="30"/>
      <c r="H84" s="30" t="str">
        <f t="shared" si="46"/>
        <v/>
      </c>
      <c r="I84" t="str">
        <f t="shared" ca="1" si="31"/>
        <v/>
      </c>
      <c r="L84" s="7"/>
      <c r="M84" s="19"/>
      <c r="N84" t="str">
        <f t="shared" si="32"/>
        <v/>
      </c>
      <c r="O84" s="139"/>
      <c r="P84" s="9">
        <f t="shared" si="33"/>
        <v>0</v>
      </c>
      <c r="Q84" s="9">
        <f t="shared" si="34"/>
        <v>0</v>
      </c>
      <c r="R84" s="14">
        <f t="shared" si="35"/>
        <v>0</v>
      </c>
      <c r="S84" s="177"/>
      <c r="T84" s="28" t="str">
        <f t="shared" ca="1" si="36"/>
        <v/>
      </c>
      <c r="U84" s="28" t="str">
        <f t="shared" ca="1" si="37"/>
        <v/>
      </c>
      <c r="V84" s="9" t="str">
        <f t="shared" ca="1" si="38"/>
        <v/>
      </c>
      <c r="W84" s="9" t="str">
        <f t="shared" ca="1" si="39"/>
        <v/>
      </c>
      <c r="X84" s="9" t="str">
        <f t="shared" ca="1" si="40"/>
        <v/>
      </c>
      <c r="Y84" s="9" t="str">
        <f t="shared" ca="1" si="41"/>
        <v/>
      </c>
      <c r="Z84" s="33" t="str">
        <f t="shared" ca="1" si="42"/>
        <v/>
      </c>
      <c r="AA84" s="33" t="str">
        <f t="shared" ca="1" si="43"/>
        <v/>
      </c>
      <c r="AB84" s="33" t="str">
        <f t="shared" ca="1" si="44"/>
        <v/>
      </c>
      <c r="AC84" t="str">
        <f t="shared" si="45"/>
        <v/>
      </c>
      <c r="AD84" s="139"/>
    </row>
    <row r="85" spans="1:30" hidden="1" x14ac:dyDescent="0.25">
      <c r="B85" s="174"/>
      <c r="D85" s="11"/>
      <c r="F85" s="6"/>
      <c r="G85" s="30"/>
      <c r="H85" s="30" t="str">
        <f t="shared" si="46"/>
        <v/>
      </c>
      <c r="I85" t="str">
        <f t="shared" ca="1" si="31"/>
        <v/>
      </c>
      <c r="L85" s="7"/>
      <c r="M85" s="19"/>
      <c r="N85" t="str">
        <f t="shared" si="32"/>
        <v/>
      </c>
      <c r="O85" s="139"/>
      <c r="P85" s="9">
        <f t="shared" si="33"/>
        <v>0</v>
      </c>
      <c r="Q85" s="9">
        <f t="shared" si="34"/>
        <v>0</v>
      </c>
      <c r="R85" s="14">
        <f t="shared" si="35"/>
        <v>0</v>
      </c>
      <c r="S85" s="177"/>
      <c r="T85" s="28" t="str">
        <f t="shared" ca="1" si="36"/>
        <v/>
      </c>
      <c r="U85" s="28" t="str">
        <f t="shared" ca="1" si="37"/>
        <v/>
      </c>
      <c r="V85" s="9" t="str">
        <f t="shared" ca="1" si="38"/>
        <v/>
      </c>
      <c r="W85" s="9" t="str">
        <f t="shared" ca="1" si="39"/>
        <v/>
      </c>
      <c r="X85" s="9" t="str">
        <f t="shared" ca="1" si="40"/>
        <v/>
      </c>
      <c r="Y85" s="9" t="str">
        <f t="shared" ca="1" si="41"/>
        <v/>
      </c>
      <c r="Z85" s="33" t="str">
        <f t="shared" ca="1" si="42"/>
        <v/>
      </c>
      <c r="AA85" s="33" t="str">
        <f t="shared" ca="1" si="43"/>
        <v/>
      </c>
      <c r="AB85" s="33" t="str">
        <f t="shared" ca="1" si="44"/>
        <v/>
      </c>
      <c r="AC85" t="str">
        <f t="shared" si="45"/>
        <v/>
      </c>
      <c r="AD85" s="139"/>
    </row>
    <row r="86" spans="1:30" x14ac:dyDescent="0.25">
      <c r="B86" s="174"/>
      <c r="D86" s="11"/>
      <c r="F86" s="6"/>
      <c r="G86" s="30"/>
      <c r="H86" s="30" t="str">
        <f t="shared" si="46"/>
        <v/>
      </c>
      <c r="L86" s="7"/>
      <c r="M86" s="19"/>
      <c r="N86" t="str">
        <f t="shared" si="32"/>
        <v/>
      </c>
      <c r="O86" s="139"/>
      <c r="P86" s="9">
        <f t="shared" si="33"/>
        <v>0</v>
      </c>
      <c r="Q86" s="9">
        <f t="shared" si="34"/>
        <v>0</v>
      </c>
      <c r="R86" s="14">
        <f t="shared" si="35"/>
        <v>0</v>
      </c>
      <c r="S86" s="177"/>
      <c r="T86" s="28" t="str">
        <f t="shared" si="36"/>
        <v/>
      </c>
      <c r="U86" s="28" t="str">
        <f t="shared" si="37"/>
        <v/>
      </c>
      <c r="V86" s="9" t="str">
        <f t="shared" si="38"/>
        <v/>
      </c>
      <c r="W86" s="9" t="str">
        <f t="shared" si="39"/>
        <v/>
      </c>
      <c r="X86" s="9" t="str">
        <f t="shared" si="40"/>
        <v/>
      </c>
      <c r="Y86" s="9" t="str">
        <f t="shared" si="41"/>
        <v/>
      </c>
      <c r="Z86" s="33" t="str">
        <f t="shared" si="42"/>
        <v/>
      </c>
      <c r="AA86" s="33" t="str">
        <f t="shared" si="43"/>
        <v/>
      </c>
      <c r="AB86" s="33" t="str">
        <f t="shared" si="44"/>
        <v/>
      </c>
      <c r="AC86" t="str">
        <f t="shared" si="45"/>
        <v/>
      </c>
      <c r="AD86" s="139"/>
    </row>
    <row r="87" spans="1:30" ht="15.75" thickBot="1" x14ac:dyDescent="0.3">
      <c r="B87" s="175"/>
      <c r="C87" s="3"/>
      <c r="D87" s="12"/>
      <c r="E87" s="3"/>
      <c r="F87" s="5"/>
      <c r="G87" s="31"/>
      <c r="H87" s="31" t="str">
        <f t="shared" si="46"/>
        <v/>
      </c>
      <c r="I87" s="3" t="str">
        <f t="shared" ca="1" si="31"/>
        <v/>
      </c>
      <c r="J87" s="3"/>
      <c r="K87" s="3"/>
      <c r="L87" s="16"/>
      <c r="M87" s="20"/>
      <c r="N87" t="str">
        <f t="shared" si="32"/>
        <v/>
      </c>
      <c r="O87" s="139"/>
      <c r="P87" s="21">
        <f t="shared" si="33"/>
        <v>0</v>
      </c>
      <c r="Q87" s="21">
        <f t="shared" si="34"/>
        <v>0</v>
      </c>
      <c r="R87" s="15">
        <f t="shared" si="35"/>
        <v>0</v>
      </c>
      <c r="S87" s="178"/>
      <c r="T87" s="27" t="str">
        <f t="shared" ca="1" si="36"/>
        <v/>
      </c>
      <c r="U87" s="27" t="str">
        <f t="shared" ca="1" si="37"/>
        <v/>
      </c>
      <c r="V87" s="21" t="str">
        <f t="shared" ca="1" si="38"/>
        <v/>
      </c>
      <c r="W87" s="21" t="str">
        <f t="shared" ca="1" si="39"/>
        <v/>
      </c>
      <c r="X87" s="21" t="str">
        <f t="shared" ca="1" si="40"/>
        <v/>
      </c>
      <c r="Y87" s="21" t="str">
        <f t="shared" ca="1" si="41"/>
        <v/>
      </c>
      <c r="Z87" s="34" t="str">
        <f t="shared" ca="1" si="42"/>
        <v/>
      </c>
      <c r="AA87" s="34" t="str">
        <f t="shared" ca="1" si="43"/>
        <v/>
      </c>
      <c r="AB87" s="34" t="str">
        <f t="shared" ca="1" si="44"/>
        <v/>
      </c>
      <c r="AC87" t="str">
        <f t="shared" si="45"/>
        <v/>
      </c>
      <c r="AD87" s="139"/>
    </row>
    <row r="88" spans="1:30" x14ac:dyDescent="0.25">
      <c r="B88" s="151" t="s">
        <v>45</v>
      </c>
      <c r="C88" s="2" t="s">
        <v>69</v>
      </c>
      <c r="D88" s="10">
        <v>800</v>
      </c>
      <c r="E88" s="2" t="s">
        <v>37</v>
      </c>
      <c r="F88" s="4">
        <v>0.06</v>
      </c>
      <c r="G88" s="29">
        <v>45945</v>
      </c>
      <c r="H88" s="29">
        <f t="shared" si="46"/>
        <v>45950</v>
      </c>
      <c r="I88" t="str">
        <f t="shared" ca="1" si="31"/>
        <v/>
      </c>
      <c r="J88" s="2"/>
      <c r="K88" s="2"/>
      <c r="L88" s="17"/>
      <c r="M88" s="18"/>
      <c r="N88" t="str">
        <f t="shared" si="32"/>
        <v/>
      </c>
      <c r="O88" s="139">
        <f>SUM(N88:N96)</f>
        <v>0</v>
      </c>
      <c r="P88" s="8">
        <f t="shared" si="33"/>
        <v>48</v>
      </c>
      <c r="Q88" s="8">
        <f t="shared" si="34"/>
        <v>32</v>
      </c>
      <c r="R88" s="13">
        <f t="shared" si="35"/>
        <v>15.999999999999998</v>
      </c>
      <c r="S88" s="176">
        <f>SUM(D88:D96)-O88</f>
        <v>800</v>
      </c>
      <c r="T88" s="26" t="str">
        <f t="shared" ca="1" si="36"/>
        <v/>
      </c>
      <c r="U88" s="26" t="str">
        <f t="shared" ca="1" si="37"/>
        <v/>
      </c>
      <c r="V88" s="8" t="str">
        <f t="shared" ca="1" si="38"/>
        <v/>
      </c>
      <c r="W88" s="8" t="str">
        <f t="shared" ca="1" si="39"/>
        <v/>
      </c>
      <c r="X88" s="8" t="str">
        <f t="shared" ca="1" si="40"/>
        <v/>
      </c>
      <c r="Y88" s="8" t="str">
        <f t="shared" ca="1" si="41"/>
        <v/>
      </c>
      <c r="Z88" s="35" t="str">
        <f t="shared" ca="1" si="42"/>
        <v/>
      </c>
      <c r="AA88" s="35" t="str">
        <f t="shared" ca="1" si="43"/>
        <v/>
      </c>
      <c r="AB88" s="35" t="str">
        <f t="shared" ca="1" si="44"/>
        <v/>
      </c>
    </row>
    <row r="89" spans="1:30" ht="12" customHeight="1" x14ac:dyDescent="0.25">
      <c r="B89" s="152"/>
      <c r="D89" s="11"/>
      <c r="F89" s="6"/>
      <c r="G89" s="30"/>
      <c r="H89" s="30" t="str">
        <f t="shared" si="46"/>
        <v/>
      </c>
      <c r="I89" t="str">
        <f t="shared" ca="1" si="31"/>
        <v/>
      </c>
      <c r="L89" s="7"/>
      <c r="M89" s="19"/>
      <c r="N89" t="str">
        <f t="shared" si="32"/>
        <v/>
      </c>
      <c r="O89" s="139"/>
      <c r="P89" s="9">
        <f t="shared" si="33"/>
        <v>0</v>
      </c>
      <c r="Q89" s="9">
        <f t="shared" si="34"/>
        <v>0</v>
      </c>
      <c r="R89" s="14">
        <f t="shared" si="35"/>
        <v>0</v>
      </c>
      <c r="S89" s="177"/>
      <c r="T89" s="28" t="str">
        <f t="shared" ca="1" si="36"/>
        <v/>
      </c>
      <c r="U89" s="28" t="str">
        <f t="shared" ca="1" si="37"/>
        <v/>
      </c>
      <c r="V89" s="9" t="str">
        <f t="shared" ca="1" si="38"/>
        <v/>
      </c>
      <c r="W89" s="9" t="str">
        <f t="shared" ca="1" si="39"/>
        <v/>
      </c>
      <c r="X89" s="9" t="str">
        <f t="shared" ca="1" si="40"/>
        <v/>
      </c>
      <c r="Y89" s="9" t="str">
        <f t="shared" ca="1" si="41"/>
        <v/>
      </c>
      <c r="Z89" s="33" t="str">
        <f t="shared" ca="1" si="42"/>
        <v/>
      </c>
      <c r="AA89" s="33" t="str">
        <f t="shared" ca="1" si="43"/>
        <v/>
      </c>
      <c r="AB89" s="33" t="str">
        <f t="shared" ca="1" si="44"/>
        <v/>
      </c>
    </row>
    <row r="90" spans="1:30" x14ac:dyDescent="0.25">
      <c r="B90" s="152"/>
      <c r="D90" s="112"/>
      <c r="F90" s="6"/>
      <c r="G90" s="30"/>
      <c r="H90" s="30" t="str">
        <f t="shared" si="46"/>
        <v/>
      </c>
      <c r="I90" t="str">
        <f t="shared" ca="1" si="31"/>
        <v/>
      </c>
      <c r="L90" s="7"/>
      <c r="M90" s="19"/>
      <c r="N90" t="str">
        <f t="shared" si="32"/>
        <v/>
      </c>
      <c r="O90" s="139"/>
      <c r="P90" s="9">
        <f t="shared" si="33"/>
        <v>0</v>
      </c>
      <c r="Q90" s="9">
        <f t="shared" si="34"/>
        <v>0</v>
      </c>
      <c r="R90" s="14">
        <f t="shared" si="35"/>
        <v>0</v>
      </c>
      <c r="S90" s="177"/>
      <c r="T90" s="28" t="str">
        <f t="shared" ca="1" si="36"/>
        <v/>
      </c>
      <c r="U90" s="28" t="str">
        <f t="shared" ca="1" si="37"/>
        <v/>
      </c>
      <c r="V90" s="9" t="str">
        <f t="shared" ca="1" si="38"/>
        <v/>
      </c>
      <c r="W90" s="9" t="str">
        <f t="shared" ca="1" si="39"/>
        <v/>
      </c>
      <c r="X90" s="9" t="str">
        <f t="shared" ca="1" si="40"/>
        <v/>
      </c>
      <c r="Y90" s="9" t="str">
        <f t="shared" ca="1" si="41"/>
        <v/>
      </c>
      <c r="Z90" s="33" t="str">
        <f t="shared" ca="1" si="42"/>
        <v/>
      </c>
      <c r="AA90" s="33" t="str">
        <f t="shared" ca="1" si="43"/>
        <v/>
      </c>
      <c r="AB90" s="33" t="str">
        <f t="shared" ca="1" si="44"/>
        <v/>
      </c>
    </row>
    <row r="91" spans="1:30" x14ac:dyDescent="0.25">
      <c r="B91" s="152"/>
      <c r="D91" s="112"/>
      <c r="F91" s="6"/>
      <c r="G91" s="30"/>
      <c r="H91" s="30" t="str">
        <f>IF((G91) &gt;= DATE(1,1,2023), (G91)+ 5,"")</f>
        <v/>
      </c>
      <c r="I91" t="str">
        <f t="shared" ca="1" si="31"/>
        <v/>
      </c>
      <c r="L91" s="7"/>
      <c r="M91" s="19"/>
      <c r="N91" t="str">
        <f t="shared" si="32"/>
        <v/>
      </c>
      <c r="O91" s="139"/>
      <c r="P91" s="9">
        <f t="shared" si="33"/>
        <v>0</v>
      </c>
      <c r="Q91" s="9">
        <f t="shared" si="34"/>
        <v>0</v>
      </c>
      <c r="R91" s="14">
        <f t="shared" si="35"/>
        <v>0</v>
      </c>
      <c r="S91" s="177"/>
      <c r="T91" s="28" t="str">
        <f t="shared" ca="1" si="36"/>
        <v/>
      </c>
      <c r="U91" s="28" t="str">
        <f t="shared" ca="1" si="37"/>
        <v/>
      </c>
      <c r="V91" s="9" t="str">
        <f t="shared" ca="1" si="38"/>
        <v/>
      </c>
      <c r="W91" s="9" t="str">
        <f t="shared" ca="1" si="39"/>
        <v/>
      </c>
      <c r="X91" s="9" t="str">
        <f t="shared" ca="1" si="40"/>
        <v/>
      </c>
      <c r="Y91" s="9" t="str">
        <f t="shared" ca="1" si="41"/>
        <v/>
      </c>
      <c r="Z91" s="33" t="str">
        <f t="shared" ca="1" si="42"/>
        <v/>
      </c>
      <c r="AA91" s="33" t="str">
        <f t="shared" ca="1" si="43"/>
        <v/>
      </c>
      <c r="AB91" s="33" t="str">
        <f t="shared" ca="1" si="44"/>
        <v/>
      </c>
    </row>
    <row r="92" spans="1:30" x14ac:dyDescent="0.25">
      <c r="A92" s="25">
        <v>10</v>
      </c>
      <c r="B92" s="152"/>
      <c r="D92" s="11"/>
      <c r="F92" s="6"/>
      <c r="G92" s="30"/>
      <c r="H92" s="30" t="str">
        <f t="shared" si="46"/>
        <v/>
      </c>
      <c r="I92" t="str">
        <f t="shared" ca="1" si="31"/>
        <v/>
      </c>
      <c r="L92" s="7"/>
      <c r="M92" s="19"/>
      <c r="N92" t="str">
        <f t="shared" si="32"/>
        <v/>
      </c>
      <c r="O92" s="139"/>
      <c r="P92" s="9">
        <f t="shared" si="33"/>
        <v>0</v>
      </c>
      <c r="Q92" s="9">
        <f t="shared" si="34"/>
        <v>0</v>
      </c>
      <c r="R92" s="14">
        <f t="shared" si="35"/>
        <v>0</v>
      </c>
      <c r="S92" s="177"/>
      <c r="T92" s="28" t="str">
        <f t="shared" ca="1" si="36"/>
        <v/>
      </c>
      <c r="U92" s="28" t="str">
        <f t="shared" ca="1" si="37"/>
        <v/>
      </c>
      <c r="V92" s="9" t="str">
        <f t="shared" ca="1" si="38"/>
        <v/>
      </c>
      <c r="W92" s="9" t="str">
        <f t="shared" ca="1" si="39"/>
        <v/>
      </c>
      <c r="X92" s="9" t="str">
        <f t="shared" ca="1" si="40"/>
        <v/>
      </c>
      <c r="Y92" s="9" t="str">
        <f t="shared" ca="1" si="41"/>
        <v/>
      </c>
      <c r="Z92" s="33" t="str">
        <f t="shared" ca="1" si="42"/>
        <v/>
      </c>
      <c r="AA92" s="33" t="str">
        <f t="shared" ca="1" si="43"/>
        <v/>
      </c>
      <c r="AB92" s="33" t="str">
        <f t="shared" ca="1" si="44"/>
        <v/>
      </c>
    </row>
    <row r="93" spans="1:30" x14ac:dyDescent="0.25">
      <c r="B93" s="152"/>
      <c r="D93" s="11"/>
      <c r="F93" s="6"/>
      <c r="G93" s="30"/>
      <c r="H93" s="30" t="str">
        <f t="shared" si="46"/>
        <v/>
      </c>
      <c r="I93" t="str">
        <f t="shared" ca="1" si="31"/>
        <v/>
      </c>
      <c r="L93" s="7"/>
      <c r="M93" s="19"/>
      <c r="N93" t="str">
        <f t="shared" si="32"/>
        <v/>
      </c>
      <c r="O93" s="139"/>
      <c r="P93" s="9">
        <f t="shared" si="33"/>
        <v>0</v>
      </c>
      <c r="Q93" s="9">
        <f t="shared" si="34"/>
        <v>0</v>
      </c>
      <c r="R93" s="14">
        <f t="shared" si="35"/>
        <v>0</v>
      </c>
      <c r="S93" s="177"/>
      <c r="T93" s="28" t="str">
        <f t="shared" ca="1" si="36"/>
        <v/>
      </c>
      <c r="U93" s="28" t="str">
        <f t="shared" ca="1" si="37"/>
        <v/>
      </c>
      <c r="V93" s="9" t="str">
        <f t="shared" ca="1" si="38"/>
        <v/>
      </c>
      <c r="W93" s="9" t="str">
        <f t="shared" ca="1" si="39"/>
        <v/>
      </c>
      <c r="X93" s="9" t="str">
        <f t="shared" ca="1" si="40"/>
        <v/>
      </c>
      <c r="Y93" s="9" t="str">
        <f t="shared" ca="1" si="41"/>
        <v/>
      </c>
      <c r="Z93" s="33" t="str">
        <f t="shared" ca="1" si="42"/>
        <v/>
      </c>
      <c r="AA93" s="33" t="str">
        <f t="shared" ca="1" si="43"/>
        <v/>
      </c>
      <c r="AB93" s="33" t="str">
        <f t="shared" ca="1" si="44"/>
        <v/>
      </c>
    </row>
    <row r="94" spans="1:30" x14ac:dyDescent="0.25">
      <c r="B94" s="152"/>
      <c r="D94" s="11"/>
      <c r="F94" s="6"/>
      <c r="G94" s="30"/>
      <c r="H94" s="30" t="str">
        <f t="shared" si="46"/>
        <v/>
      </c>
      <c r="I94" t="str">
        <f t="shared" ref="I94:I152" ca="1" si="47">IF(AND(ISNUMBER(G94),(G94&lt;=TODAY())),"NO PAGADO","")</f>
        <v/>
      </c>
      <c r="L94" s="7"/>
      <c r="M94" s="19"/>
      <c r="N94" t="str">
        <f t="shared" si="32"/>
        <v/>
      </c>
      <c r="O94" s="139"/>
      <c r="P94" s="9">
        <f t="shared" si="33"/>
        <v>0</v>
      </c>
      <c r="Q94" s="9">
        <f t="shared" si="34"/>
        <v>0</v>
      </c>
      <c r="R94" s="14">
        <f t="shared" si="35"/>
        <v>0</v>
      </c>
      <c r="S94" s="177"/>
      <c r="T94" s="28" t="str">
        <f t="shared" ca="1" si="36"/>
        <v/>
      </c>
      <c r="U94" s="28" t="str">
        <f t="shared" ca="1" si="37"/>
        <v/>
      </c>
      <c r="V94" s="9" t="str">
        <f t="shared" ca="1" si="38"/>
        <v/>
      </c>
      <c r="W94" s="9" t="str">
        <f t="shared" ca="1" si="39"/>
        <v/>
      </c>
      <c r="X94" s="9" t="str">
        <f t="shared" ca="1" si="40"/>
        <v/>
      </c>
      <c r="Y94" s="9" t="str">
        <f t="shared" ca="1" si="41"/>
        <v/>
      </c>
      <c r="Z94" s="33" t="str">
        <f t="shared" ca="1" si="42"/>
        <v/>
      </c>
      <c r="AA94" s="33" t="str">
        <f t="shared" ca="1" si="43"/>
        <v/>
      </c>
      <c r="AB94" s="33" t="str">
        <f t="shared" ca="1" si="44"/>
        <v/>
      </c>
    </row>
    <row r="95" spans="1:30" x14ac:dyDescent="0.25">
      <c r="B95" s="152"/>
      <c r="D95" s="11"/>
      <c r="F95" s="6"/>
      <c r="G95" s="30"/>
      <c r="H95" s="30" t="str">
        <f>IF((G95) &gt;= DATE(1,1,2023), (G95)+ 5,"")</f>
        <v/>
      </c>
      <c r="I95" t="str">
        <f t="shared" ca="1" si="47"/>
        <v/>
      </c>
      <c r="L95" s="7"/>
      <c r="M95" s="19"/>
      <c r="N95" t="str">
        <f t="shared" si="32"/>
        <v/>
      </c>
      <c r="O95" s="139"/>
      <c r="P95" s="9">
        <f t="shared" si="33"/>
        <v>0</v>
      </c>
      <c r="Q95" s="9">
        <f t="shared" si="34"/>
        <v>0</v>
      </c>
      <c r="R95" s="14">
        <f t="shared" si="35"/>
        <v>0</v>
      </c>
      <c r="S95" s="177"/>
      <c r="T95" s="28" t="str">
        <f t="shared" ca="1" si="36"/>
        <v/>
      </c>
      <c r="U95" s="28" t="str">
        <f t="shared" ca="1" si="37"/>
        <v/>
      </c>
      <c r="V95" s="9" t="str">
        <f t="shared" ca="1" si="38"/>
        <v/>
      </c>
      <c r="W95" s="9" t="str">
        <f t="shared" ca="1" si="39"/>
        <v/>
      </c>
      <c r="X95" s="9" t="str">
        <f t="shared" ca="1" si="40"/>
        <v/>
      </c>
      <c r="Y95" s="9" t="str">
        <f t="shared" ca="1" si="41"/>
        <v/>
      </c>
      <c r="Z95" s="33" t="str">
        <f t="shared" ca="1" si="42"/>
        <v/>
      </c>
      <c r="AA95" s="33" t="str">
        <f t="shared" ca="1" si="43"/>
        <v/>
      </c>
      <c r="AB95" s="33" t="str">
        <f t="shared" ca="1" si="44"/>
        <v/>
      </c>
    </row>
    <row r="96" spans="1:30" ht="15.75" thickBot="1" x14ac:dyDescent="0.3">
      <c r="B96" s="153"/>
      <c r="C96" s="3"/>
      <c r="D96" s="12"/>
      <c r="E96" s="3"/>
      <c r="F96" s="5"/>
      <c r="G96" s="31"/>
      <c r="H96" s="31" t="str">
        <f t="shared" si="46"/>
        <v/>
      </c>
      <c r="I96" s="3" t="str">
        <f t="shared" ca="1" si="47"/>
        <v/>
      </c>
      <c r="J96" s="3"/>
      <c r="K96" s="3"/>
      <c r="L96" s="16"/>
      <c r="M96" s="20"/>
      <c r="N96" t="str">
        <f t="shared" si="32"/>
        <v/>
      </c>
      <c r="O96" s="139"/>
      <c r="P96" s="21">
        <f t="shared" si="33"/>
        <v>0</v>
      </c>
      <c r="Q96" s="21">
        <f t="shared" si="34"/>
        <v>0</v>
      </c>
      <c r="R96" s="15">
        <f t="shared" si="35"/>
        <v>0</v>
      </c>
      <c r="S96" s="178"/>
      <c r="T96" s="27" t="str">
        <f t="shared" ca="1" si="36"/>
        <v/>
      </c>
      <c r="U96" s="27" t="str">
        <f t="shared" ca="1" si="37"/>
        <v/>
      </c>
      <c r="V96" s="21" t="str">
        <f t="shared" ca="1" si="38"/>
        <v/>
      </c>
      <c r="W96" s="21" t="str">
        <f t="shared" ca="1" si="39"/>
        <v/>
      </c>
      <c r="X96" s="21" t="str">
        <f t="shared" ca="1" si="40"/>
        <v/>
      </c>
      <c r="Y96" s="21" t="str">
        <f t="shared" ca="1" si="41"/>
        <v/>
      </c>
      <c r="Z96" s="34" t="str">
        <f t="shared" ca="1" si="42"/>
        <v/>
      </c>
      <c r="AA96" s="34" t="str">
        <f t="shared" ca="1" si="43"/>
        <v/>
      </c>
      <c r="AB96" s="34" t="str">
        <f t="shared" ca="1" si="44"/>
        <v/>
      </c>
    </row>
    <row r="97" spans="1:28" ht="19.5" customHeight="1" x14ac:dyDescent="0.25">
      <c r="B97" s="164" t="s">
        <v>46</v>
      </c>
      <c r="C97" s="2"/>
      <c r="D97" s="10"/>
      <c r="E97" s="2"/>
      <c r="F97" s="4"/>
      <c r="G97" s="29"/>
      <c r="H97" s="29" t="str">
        <f t="shared" si="46"/>
        <v/>
      </c>
      <c r="I97" s="2" t="str">
        <f t="shared" ca="1" si="47"/>
        <v/>
      </c>
      <c r="J97" s="2"/>
      <c r="K97" s="2"/>
      <c r="L97" s="17"/>
      <c r="M97" s="18"/>
      <c r="N97" t="str">
        <f t="shared" si="32"/>
        <v/>
      </c>
      <c r="O97" s="139">
        <f>SUM(N97:N105)</f>
        <v>0</v>
      </c>
      <c r="P97" s="8">
        <f t="shared" si="33"/>
        <v>0</v>
      </c>
      <c r="Q97" s="8">
        <f t="shared" si="34"/>
        <v>0</v>
      </c>
      <c r="R97" s="13">
        <f t="shared" si="35"/>
        <v>0</v>
      </c>
      <c r="S97" s="176">
        <f>SUM(D97:D105)-O97</f>
        <v>0</v>
      </c>
      <c r="T97" s="26" t="str">
        <f t="shared" ca="1" si="36"/>
        <v/>
      </c>
      <c r="U97" s="26" t="str">
        <f t="shared" ca="1" si="37"/>
        <v/>
      </c>
      <c r="V97" s="8" t="str">
        <f t="shared" ca="1" si="38"/>
        <v/>
      </c>
      <c r="W97" s="8" t="str">
        <f t="shared" ca="1" si="39"/>
        <v/>
      </c>
      <c r="X97" s="8" t="str">
        <f t="shared" ca="1" si="40"/>
        <v/>
      </c>
      <c r="Y97" s="8" t="str">
        <f t="shared" ca="1" si="41"/>
        <v/>
      </c>
      <c r="Z97" s="35" t="str">
        <f t="shared" ca="1" si="42"/>
        <v/>
      </c>
      <c r="AA97" s="35" t="str">
        <f t="shared" ca="1" si="43"/>
        <v/>
      </c>
      <c r="AB97" s="35" t="str">
        <f t="shared" ca="1" si="44"/>
        <v/>
      </c>
    </row>
    <row r="98" spans="1:28" hidden="1" x14ac:dyDescent="0.25">
      <c r="B98" s="165"/>
      <c r="D98" s="11"/>
      <c r="F98" s="6"/>
      <c r="G98" s="30"/>
      <c r="H98" s="30" t="str">
        <f t="shared" si="46"/>
        <v/>
      </c>
      <c r="I98" t="str">
        <f t="shared" ca="1" si="47"/>
        <v/>
      </c>
      <c r="L98" s="7"/>
      <c r="M98" s="19"/>
      <c r="N98" t="str">
        <f t="shared" si="32"/>
        <v/>
      </c>
      <c r="O98" s="139"/>
      <c r="P98" s="9">
        <f t="shared" si="33"/>
        <v>0</v>
      </c>
      <c r="Q98" s="9">
        <f t="shared" si="34"/>
        <v>0</v>
      </c>
      <c r="R98" s="14">
        <f t="shared" si="35"/>
        <v>0</v>
      </c>
      <c r="S98" s="177"/>
      <c r="T98" s="28" t="str">
        <f t="shared" ca="1" si="36"/>
        <v/>
      </c>
      <c r="U98" s="28" t="str">
        <f t="shared" ca="1" si="37"/>
        <v/>
      </c>
      <c r="V98" s="9" t="str">
        <f t="shared" ca="1" si="38"/>
        <v/>
      </c>
      <c r="W98" s="9" t="str">
        <f t="shared" ca="1" si="39"/>
        <v/>
      </c>
      <c r="X98" s="9" t="str">
        <f t="shared" ca="1" si="40"/>
        <v/>
      </c>
      <c r="Y98" s="9" t="str">
        <f t="shared" ca="1" si="41"/>
        <v/>
      </c>
      <c r="Z98" s="33" t="str">
        <f t="shared" ca="1" si="42"/>
        <v/>
      </c>
      <c r="AA98" s="33" t="str">
        <f t="shared" ca="1" si="43"/>
        <v/>
      </c>
      <c r="AB98" s="33" t="str">
        <f t="shared" ca="1" si="44"/>
        <v/>
      </c>
    </row>
    <row r="99" spans="1:28" hidden="1" x14ac:dyDescent="0.25">
      <c r="B99" s="165"/>
      <c r="D99" s="11"/>
      <c r="F99" s="6"/>
      <c r="G99" s="30"/>
      <c r="H99" s="30" t="str">
        <f t="shared" si="46"/>
        <v/>
      </c>
      <c r="I99" t="str">
        <f t="shared" ca="1" si="47"/>
        <v/>
      </c>
      <c r="L99" s="7"/>
      <c r="M99" s="19"/>
      <c r="N99" t="str">
        <f t="shared" si="32"/>
        <v/>
      </c>
      <c r="O99" s="139"/>
      <c r="P99" s="9">
        <f t="shared" si="33"/>
        <v>0</v>
      </c>
      <c r="Q99" s="9">
        <f t="shared" si="34"/>
        <v>0</v>
      </c>
      <c r="R99" s="14">
        <f t="shared" si="35"/>
        <v>0</v>
      </c>
      <c r="S99" s="177"/>
      <c r="T99" s="28" t="str">
        <f t="shared" ca="1" si="36"/>
        <v/>
      </c>
      <c r="U99" s="28" t="str">
        <f t="shared" ca="1" si="37"/>
        <v/>
      </c>
      <c r="V99" s="9" t="str">
        <f t="shared" ca="1" si="38"/>
        <v/>
      </c>
      <c r="W99" s="9" t="str">
        <f t="shared" ca="1" si="39"/>
        <v/>
      </c>
      <c r="X99" s="9" t="str">
        <f t="shared" ca="1" si="40"/>
        <v/>
      </c>
      <c r="Y99" s="9" t="str">
        <f t="shared" ca="1" si="41"/>
        <v/>
      </c>
      <c r="Z99" s="33" t="str">
        <f t="shared" ca="1" si="42"/>
        <v/>
      </c>
      <c r="AA99" s="33" t="str">
        <f t="shared" ca="1" si="43"/>
        <v/>
      </c>
      <c r="AB99" s="33" t="str">
        <f t="shared" ca="1" si="44"/>
        <v/>
      </c>
    </row>
    <row r="100" spans="1:28" hidden="1" x14ac:dyDescent="0.25">
      <c r="B100" s="165"/>
      <c r="D100" s="11"/>
      <c r="F100" s="6"/>
      <c r="G100" s="30"/>
      <c r="H100" s="30" t="str">
        <f t="shared" si="46"/>
        <v/>
      </c>
      <c r="I100" t="str">
        <f t="shared" ca="1" si="47"/>
        <v/>
      </c>
      <c r="L100" s="7"/>
      <c r="M100" s="19"/>
      <c r="N100" t="str">
        <f t="shared" si="32"/>
        <v/>
      </c>
      <c r="O100" s="139"/>
      <c r="P100" s="9">
        <f t="shared" si="33"/>
        <v>0</v>
      </c>
      <c r="Q100" s="9">
        <f t="shared" si="34"/>
        <v>0</v>
      </c>
      <c r="R100" s="14">
        <f t="shared" si="35"/>
        <v>0</v>
      </c>
      <c r="S100" s="177"/>
      <c r="T100" s="28" t="str">
        <f t="shared" ca="1" si="36"/>
        <v/>
      </c>
      <c r="U100" s="28" t="str">
        <f t="shared" ca="1" si="37"/>
        <v/>
      </c>
      <c r="V100" s="9" t="str">
        <f t="shared" ca="1" si="38"/>
        <v/>
      </c>
      <c r="W100" s="9" t="str">
        <f t="shared" ca="1" si="39"/>
        <v/>
      </c>
      <c r="X100" s="9" t="str">
        <f t="shared" ca="1" si="40"/>
        <v/>
      </c>
      <c r="Y100" s="9" t="str">
        <f t="shared" ca="1" si="41"/>
        <v/>
      </c>
      <c r="Z100" s="33" t="str">
        <f t="shared" ca="1" si="42"/>
        <v/>
      </c>
      <c r="AA100" s="33" t="str">
        <f t="shared" ca="1" si="43"/>
        <v/>
      </c>
      <c r="AB100" s="33" t="str">
        <f t="shared" ca="1" si="44"/>
        <v/>
      </c>
    </row>
    <row r="101" spans="1:28" x14ac:dyDescent="0.25">
      <c r="A101" s="25">
        <v>11</v>
      </c>
      <c r="B101" s="165"/>
      <c r="D101" s="11"/>
      <c r="F101" s="6"/>
      <c r="G101" s="30"/>
      <c r="H101" s="30" t="str">
        <f t="shared" si="46"/>
        <v/>
      </c>
      <c r="I101" t="str">
        <f t="shared" ca="1" si="47"/>
        <v/>
      </c>
      <c r="L101" s="7"/>
      <c r="M101" s="19"/>
      <c r="N101" t="str">
        <f t="shared" si="32"/>
        <v/>
      </c>
      <c r="O101" s="139"/>
      <c r="P101" s="9">
        <f t="shared" si="33"/>
        <v>0</v>
      </c>
      <c r="Q101" s="9">
        <f t="shared" si="34"/>
        <v>0</v>
      </c>
      <c r="R101" s="14">
        <f t="shared" si="35"/>
        <v>0</v>
      </c>
      <c r="S101" s="177"/>
      <c r="T101" s="28" t="str">
        <f t="shared" ca="1" si="36"/>
        <v/>
      </c>
      <c r="U101" s="28" t="str">
        <f t="shared" ca="1" si="37"/>
        <v/>
      </c>
      <c r="V101" s="9" t="str">
        <f t="shared" ca="1" si="38"/>
        <v/>
      </c>
      <c r="W101" s="9" t="str">
        <f t="shared" ca="1" si="39"/>
        <v/>
      </c>
      <c r="X101" s="9" t="str">
        <f t="shared" ca="1" si="40"/>
        <v/>
      </c>
      <c r="Y101" s="9" t="str">
        <f t="shared" ca="1" si="41"/>
        <v/>
      </c>
      <c r="Z101" s="33" t="str">
        <f t="shared" ca="1" si="42"/>
        <v/>
      </c>
      <c r="AA101" s="33" t="str">
        <f t="shared" ca="1" si="43"/>
        <v/>
      </c>
      <c r="AB101" s="33" t="str">
        <f t="shared" ca="1" si="44"/>
        <v/>
      </c>
    </row>
    <row r="102" spans="1:28" x14ac:dyDescent="0.25">
      <c r="B102" s="165"/>
      <c r="D102" s="11"/>
      <c r="F102" s="6"/>
      <c r="G102" s="30"/>
      <c r="H102" s="30" t="str">
        <f t="shared" si="46"/>
        <v/>
      </c>
      <c r="I102" t="str">
        <f t="shared" ca="1" si="47"/>
        <v/>
      </c>
      <c r="L102" s="7"/>
      <c r="M102" s="19"/>
      <c r="N102" t="str">
        <f t="shared" si="32"/>
        <v/>
      </c>
      <c r="O102" s="139"/>
      <c r="P102" s="9">
        <f t="shared" si="33"/>
        <v>0</v>
      </c>
      <c r="Q102" s="9">
        <f t="shared" si="34"/>
        <v>0</v>
      </c>
      <c r="R102" s="14">
        <f t="shared" si="35"/>
        <v>0</v>
      </c>
      <c r="S102" s="177"/>
      <c r="T102" s="28" t="str">
        <f t="shared" ca="1" si="36"/>
        <v/>
      </c>
      <c r="U102" s="28" t="str">
        <f t="shared" ca="1" si="37"/>
        <v/>
      </c>
      <c r="V102" s="9" t="str">
        <f t="shared" ca="1" si="38"/>
        <v/>
      </c>
      <c r="W102" s="9" t="str">
        <f t="shared" ca="1" si="39"/>
        <v/>
      </c>
      <c r="X102" s="9" t="str">
        <f t="shared" ca="1" si="40"/>
        <v/>
      </c>
      <c r="Y102" s="9" t="str">
        <f t="shared" ca="1" si="41"/>
        <v/>
      </c>
      <c r="Z102" s="33" t="str">
        <f t="shared" ca="1" si="42"/>
        <v/>
      </c>
      <c r="AA102" s="33" t="str">
        <f t="shared" ca="1" si="43"/>
        <v/>
      </c>
      <c r="AB102" s="33" t="str">
        <f t="shared" ca="1" si="44"/>
        <v/>
      </c>
    </row>
    <row r="103" spans="1:28" x14ac:dyDescent="0.25">
      <c r="B103" s="165"/>
      <c r="D103" s="11"/>
      <c r="F103" s="6"/>
      <c r="G103" s="30"/>
      <c r="H103" s="30" t="str">
        <f t="shared" si="46"/>
        <v/>
      </c>
      <c r="I103" t="str">
        <f t="shared" ca="1" si="47"/>
        <v/>
      </c>
      <c r="L103" s="7"/>
      <c r="M103" s="19"/>
      <c r="N103" t="str">
        <f t="shared" ref="N103:N136" si="48">IF(M103=1,D103,"")</f>
        <v/>
      </c>
      <c r="O103" s="139"/>
      <c r="P103" s="9">
        <f t="shared" ref="P103:P136" si="49">D103*F103</f>
        <v>0</v>
      </c>
      <c r="Q103" s="9">
        <f t="shared" ref="Q103:Q136" si="50">D103*0.04</f>
        <v>0</v>
      </c>
      <c r="R103" s="14">
        <f t="shared" ref="R103:R136" si="51">D103*(F103-0.04)</f>
        <v>0</v>
      </c>
      <c r="S103" s="177"/>
      <c r="T103" s="28" t="str">
        <f t="shared" ref="T103:T136" ca="1" si="52">IF(I103="NO PAGADO",P103,"")</f>
        <v/>
      </c>
      <c r="U103" s="28" t="str">
        <f t="shared" ref="U103:U136" ca="1" si="53">IF(I103="NO PAGADO",Q103,"")</f>
        <v/>
      </c>
      <c r="V103" s="9" t="str">
        <f t="shared" ref="V103:V136" ca="1" si="54">IF(I103="NO PAGADO",R103,"")</f>
        <v/>
      </c>
      <c r="W103" s="9" t="str">
        <f t="shared" ref="W103:W136" ca="1" si="55">IF(I103="PAGO TARDIO",P103,"")</f>
        <v/>
      </c>
      <c r="X103" s="9" t="str">
        <f t="shared" ref="X103:X136" ca="1" si="56">IF(I103="PAGO TARDIO",Q103,"")</f>
        <v/>
      </c>
      <c r="Y103" s="9" t="str">
        <f t="shared" ref="Y103:Y136" ca="1" si="57">IF(I103="PAGO TARDIO",R103,"")</f>
        <v/>
      </c>
      <c r="Z103" s="33" t="str">
        <f t="shared" ref="Z103:Z136" ca="1" si="58">IF(I103="PAGADO",P103,"")</f>
        <v/>
      </c>
      <c r="AA103" s="33" t="str">
        <f t="shared" ref="AA103:AA136" ca="1" si="59">IF(I103="PAGADO",Q103,"")</f>
        <v/>
      </c>
      <c r="AB103" s="33" t="str">
        <f t="shared" ref="AB103:AB136" ca="1" si="60">IF(I103="PAGADO",R103,"")</f>
        <v/>
      </c>
    </row>
    <row r="104" spans="1:28" x14ac:dyDescent="0.25">
      <c r="B104" s="165"/>
      <c r="D104" s="11"/>
      <c r="F104" s="6"/>
      <c r="G104" s="30"/>
      <c r="H104" s="30" t="str">
        <f t="shared" si="46"/>
        <v/>
      </c>
      <c r="I104" t="str">
        <f t="shared" ca="1" si="47"/>
        <v/>
      </c>
      <c r="L104" s="7"/>
      <c r="M104" s="19"/>
      <c r="N104" t="str">
        <f t="shared" si="48"/>
        <v/>
      </c>
      <c r="O104" s="139"/>
      <c r="P104" s="9">
        <f t="shared" si="49"/>
        <v>0</v>
      </c>
      <c r="Q104" s="9">
        <f t="shared" si="50"/>
        <v>0</v>
      </c>
      <c r="R104" s="14">
        <f t="shared" si="51"/>
        <v>0</v>
      </c>
      <c r="S104" s="177"/>
      <c r="T104" s="28" t="str">
        <f t="shared" ca="1" si="52"/>
        <v/>
      </c>
      <c r="U104" s="28" t="str">
        <f t="shared" ca="1" si="53"/>
        <v/>
      </c>
      <c r="V104" s="9" t="str">
        <f t="shared" ca="1" si="54"/>
        <v/>
      </c>
      <c r="W104" s="9" t="str">
        <f t="shared" ca="1" si="55"/>
        <v/>
      </c>
      <c r="X104" s="9" t="str">
        <f t="shared" ca="1" si="56"/>
        <v/>
      </c>
      <c r="Y104" s="9" t="str">
        <f t="shared" ca="1" si="57"/>
        <v/>
      </c>
      <c r="Z104" s="33" t="str">
        <f t="shared" ca="1" si="58"/>
        <v/>
      </c>
      <c r="AA104" s="33" t="str">
        <f t="shared" ca="1" si="59"/>
        <v/>
      </c>
      <c r="AB104" s="33" t="str">
        <f t="shared" ca="1" si="60"/>
        <v/>
      </c>
    </row>
    <row r="105" spans="1:28" ht="15.75" thickBot="1" x14ac:dyDescent="0.3">
      <c r="B105" s="166"/>
      <c r="C105" s="3"/>
      <c r="D105" s="12"/>
      <c r="E105" s="3"/>
      <c r="F105" s="5"/>
      <c r="G105" s="31"/>
      <c r="H105" s="31" t="str">
        <f t="shared" si="46"/>
        <v/>
      </c>
      <c r="I105" s="3" t="str">
        <f t="shared" ca="1" si="47"/>
        <v/>
      </c>
      <c r="J105" s="3"/>
      <c r="K105" s="3"/>
      <c r="L105" s="16"/>
      <c r="M105" s="20"/>
      <c r="N105" t="str">
        <f t="shared" si="48"/>
        <v/>
      </c>
      <c r="O105" s="139"/>
      <c r="P105" s="21">
        <f t="shared" si="49"/>
        <v>0</v>
      </c>
      <c r="Q105" s="21">
        <f t="shared" si="50"/>
        <v>0</v>
      </c>
      <c r="R105" s="15">
        <f t="shared" si="51"/>
        <v>0</v>
      </c>
      <c r="S105" s="178"/>
      <c r="T105" s="27" t="str">
        <f t="shared" ca="1" si="52"/>
        <v/>
      </c>
      <c r="U105" s="27" t="str">
        <f t="shared" ca="1" si="53"/>
        <v/>
      </c>
      <c r="V105" s="21" t="str">
        <f t="shared" ca="1" si="54"/>
        <v/>
      </c>
      <c r="W105" s="21" t="str">
        <f t="shared" ca="1" si="55"/>
        <v/>
      </c>
      <c r="X105" s="21" t="str">
        <f t="shared" ca="1" si="56"/>
        <v/>
      </c>
      <c r="Y105" s="21" t="str">
        <f t="shared" ca="1" si="57"/>
        <v/>
      </c>
      <c r="Z105" s="34" t="str">
        <f t="shared" ca="1" si="58"/>
        <v/>
      </c>
      <c r="AA105" s="34" t="str">
        <f t="shared" ca="1" si="59"/>
        <v/>
      </c>
      <c r="AB105" s="34" t="str">
        <f t="shared" ca="1" si="60"/>
        <v/>
      </c>
    </row>
    <row r="106" spans="1:28" x14ac:dyDescent="0.25">
      <c r="B106" s="167" t="s">
        <v>47</v>
      </c>
      <c r="C106" s="2"/>
      <c r="D106" s="136"/>
      <c r="E106" s="2"/>
      <c r="F106" s="4"/>
      <c r="G106" s="29"/>
      <c r="H106" s="29" t="str">
        <f t="shared" si="46"/>
        <v/>
      </c>
      <c r="J106" s="2"/>
      <c r="K106" s="2"/>
      <c r="L106" s="17"/>
      <c r="M106" s="18"/>
      <c r="N106" t="str">
        <f t="shared" si="48"/>
        <v/>
      </c>
      <c r="O106" s="139">
        <f>SUM(N106:N114)</f>
        <v>0</v>
      </c>
      <c r="P106" s="8">
        <f t="shared" si="49"/>
        <v>0</v>
      </c>
      <c r="Q106" s="8">
        <f t="shared" si="50"/>
        <v>0</v>
      </c>
      <c r="R106" s="13">
        <f t="shared" si="51"/>
        <v>0</v>
      </c>
      <c r="S106" s="176">
        <f>SUM(D106:D114)-O106</f>
        <v>1000</v>
      </c>
      <c r="T106" s="26" t="str">
        <f t="shared" si="52"/>
        <v/>
      </c>
      <c r="U106" s="26" t="str">
        <f t="shared" si="53"/>
        <v/>
      </c>
      <c r="V106" s="8" t="str">
        <f t="shared" si="54"/>
        <v/>
      </c>
      <c r="W106" s="8" t="str">
        <f t="shared" si="55"/>
        <v/>
      </c>
      <c r="X106" s="8" t="str">
        <f t="shared" si="56"/>
        <v/>
      </c>
      <c r="Y106" s="8" t="str">
        <f t="shared" si="57"/>
        <v/>
      </c>
      <c r="Z106" s="35" t="str">
        <f t="shared" si="58"/>
        <v/>
      </c>
      <c r="AA106" s="33" t="str">
        <f t="shared" si="59"/>
        <v/>
      </c>
      <c r="AB106" s="35" t="str">
        <f t="shared" si="60"/>
        <v/>
      </c>
    </row>
    <row r="107" spans="1:28" hidden="1" x14ac:dyDescent="0.25">
      <c r="B107" s="168"/>
      <c r="D107" s="135"/>
      <c r="F107" s="6"/>
      <c r="G107" s="30"/>
      <c r="H107" s="30" t="str">
        <f t="shared" si="46"/>
        <v/>
      </c>
      <c r="I107" t="str">
        <f t="shared" ca="1" si="47"/>
        <v/>
      </c>
      <c r="L107" s="7"/>
      <c r="M107" s="19"/>
      <c r="N107" t="str">
        <f t="shared" si="48"/>
        <v/>
      </c>
      <c r="O107" s="139"/>
      <c r="P107" s="9">
        <f t="shared" si="49"/>
        <v>0</v>
      </c>
      <c r="Q107" s="9">
        <f t="shared" si="50"/>
        <v>0</v>
      </c>
      <c r="R107" s="14">
        <f t="shared" si="51"/>
        <v>0</v>
      </c>
      <c r="S107" s="177"/>
      <c r="T107" s="28" t="str">
        <f t="shared" ca="1" si="52"/>
        <v/>
      </c>
      <c r="U107" s="28" t="str">
        <f t="shared" ca="1" si="53"/>
        <v/>
      </c>
      <c r="V107" s="9" t="str">
        <f t="shared" ca="1" si="54"/>
        <v/>
      </c>
      <c r="W107" s="9" t="str">
        <f t="shared" ca="1" si="55"/>
        <v/>
      </c>
      <c r="X107" s="9" t="str">
        <f t="shared" ca="1" si="56"/>
        <v/>
      </c>
      <c r="Y107" s="9" t="str">
        <f t="shared" ca="1" si="57"/>
        <v/>
      </c>
      <c r="Z107" s="33" t="str">
        <f t="shared" ca="1" si="58"/>
        <v/>
      </c>
      <c r="AA107" s="33" t="str">
        <f t="shared" ca="1" si="59"/>
        <v/>
      </c>
      <c r="AB107" s="33" t="str">
        <f t="shared" ca="1" si="60"/>
        <v/>
      </c>
    </row>
    <row r="108" spans="1:28" hidden="1" x14ac:dyDescent="0.25">
      <c r="B108" s="168"/>
      <c r="D108" s="135"/>
      <c r="F108" s="6"/>
      <c r="G108" s="30"/>
      <c r="H108" s="30" t="str">
        <f t="shared" si="46"/>
        <v/>
      </c>
      <c r="I108" t="str">
        <f t="shared" ca="1" si="47"/>
        <v/>
      </c>
      <c r="L108" s="7"/>
      <c r="M108" s="19"/>
      <c r="N108" t="str">
        <f t="shared" si="48"/>
        <v/>
      </c>
      <c r="O108" s="139"/>
      <c r="P108" s="9">
        <f t="shared" si="49"/>
        <v>0</v>
      </c>
      <c r="Q108" s="9">
        <f t="shared" si="50"/>
        <v>0</v>
      </c>
      <c r="R108" s="14">
        <f t="shared" si="51"/>
        <v>0</v>
      </c>
      <c r="S108" s="177"/>
      <c r="T108" s="28" t="str">
        <f t="shared" ca="1" si="52"/>
        <v/>
      </c>
      <c r="U108" s="28" t="str">
        <f t="shared" ca="1" si="53"/>
        <v/>
      </c>
      <c r="V108" s="9" t="str">
        <f t="shared" ca="1" si="54"/>
        <v/>
      </c>
      <c r="W108" s="9" t="str">
        <f t="shared" ca="1" si="55"/>
        <v/>
      </c>
      <c r="X108" s="9" t="str">
        <f t="shared" ca="1" si="56"/>
        <v/>
      </c>
      <c r="Y108" s="9" t="str">
        <f t="shared" ca="1" si="57"/>
        <v/>
      </c>
      <c r="Z108" s="33" t="str">
        <f t="shared" ca="1" si="58"/>
        <v/>
      </c>
      <c r="AA108" s="33" t="str">
        <f t="shared" ca="1" si="59"/>
        <v/>
      </c>
      <c r="AB108" s="33" t="str">
        <f t="shared" ca="1" si="60"/>
        <v/>
      </c>
    </row>
    <row r="109" spans="1:28" hidden="1" x14ac:dyDescent="0.25">
      <c r="B109" s="168"/>
      <c r="D109" s="135"/>
      <c r="F109" s="6"/>
      <c r="G109" s="30"/>
      <c r="H109" s="30" t="str">
        <f t="shared" si="46"/>
        <v/>
      </c>
      <c r="I109" t="str">
        <f t="shared" ca="1" si="47"/>
        <v/>
      </c>
      <c r="L109" s="7"/>
      <c r="M109" s="19"/>
      <c r="N109" t="str">
        <f t="shared" si="48"/>
        <v/>
      </c>
      <c r="O109" s="139"/>
      <c r="P109" s="9">
        <f t="shared" si="49"/>
        <v>0</v>
      </c>
      <c r="Q109" s="9">
        <f t="shared" si="50"/>
        <v>0</v>
      </c>
      <c r="R109" s="14">
        <f t="shared" si="51"/>
        <v>0</v>
      </c>
      <c r="S109" s="177"/>
      <c r="T109" s="28" t="str">
        <f t="shared" ca="1" si="52"/>
        <v/>
      </c>
      <c r="U109" s="28" t="str">
        <f t="shared" ca="1" si="53"/>
        <v/>
      </c>
      <c r="V109" s="9" t="str">
        <f t="shared" ca="1" si="54"/>
        <v/>
      </c>
      <c r="W109" s="9" t="str">
        <f t="shared" ca="1" si="55"/>
        <v/>
      </c>
      <c r="X109" s="9" t="str">
        <f t="shared" ca="1" si="56"/>
        <v/>
      </c>
      <c r="Y109" s="9" t="str">
        <f t="shared" ca="1" si="57"/>
        <v/>
      </c>
      <c r="Z109" s="33" t="str">
        <f t="shared" ca="1" si="58"/>
        <v/>
      </c>
      <c r="AA109" s="33" t="str">
        <f t="shared" ca="1" si="59"/>
        <v/>
      </c>
      <c r="AB109" s="33" t="str">
        <f t="shared" ca="1" si="60"/>
        <v/>
      </c>
    </row>
    <row r="110" spans="1:28" hidden="1" x14ac:dyDescent="0.25">
      <c r="A110" s="25">
        <v>12</v>
      </c>
      <c r="B110" s="168"/>
      <c r="D110" s="135"/>
      <c r="F110" s="6"/>
      <c r="G110" s="30"/>
      <c r="H110" s="30" t="str">
        <f t="shared" si="46"/>
        <v/>
      </c>
      <c r="I110" t="str">
        <f t="shared" ca="1" si="47"/>
        <v/>
      </c>
      <c r="L110" s="7"/>
      <c r="M110" s="19"/>
      <c r="N110" t="str">
        <f t="shared" si="48"/>
        <v/>
      </c>
      <c r="O110" s="139"/>
      <c r="P110" s="9">
        <f t="shared" si="49"/>
        <v>0</v>
      </c>
      <c r="Q110" s="9">
        <f t="shared" si="50"/>
        <v>0</v>
      </c>
      <c r="R110" s="14">
        <f t="shared" si="51"/>
        <v>0</v>
      </c>
      <c r="S110" s="177"/>
      <c r="T110" s="28" t="str">
        <f t="shared" ca="1" si="52"/>
        <v/>
      </c>
      <c r="U110" s="28" t="str">
        <f t="shared" ca="1" si="53"/>
        <v/>
      </c>
      <c r="V110" s="9" t="str">
        <f t="shared" ca="1" si="54"/>
        <v/>
      </c>
      <c r="W110" s="9" t="str">
        <f t="shared" ca="1" si="55"/>
        <v/>
      </c>
      <c r="X110" s="9" t="str">
        <f t="shared" ca="1" si="56"/>
        <v/>
      </c>
      <c r="Y110" s="9" t="str">
        <f t="shared" ca="1" si="57"/>
        <v/>
      </c>
      <c r="Z110" s="33" t="str">
        <f t="shared" ca="1" si="58"/>
        <v/>
      </c>
      <c r="AA110" s="33" t="str">
        <f t="shared" ca="1" si="59"/>
        <v/>
      </c>
      <c r="AB110" s="33" t="str">
        <f t="shared" ca="1" si="60"/>
        <v/>
      </c>
    </row>
    <row r="111" spans="1:28" hidden="1" x14ac:dyDescent="0.25">
      <c r="B111" s="168"/>
      <c r="D111" s="135"/>
      <c r="F111" s="6"/>
      <c r="G111" s="30"/>
      <c r="H111" s="30" t="str">
        <f t="shared" si="46"/>
        <v/>
      </c>
      <c r="I111" t="str">
        <f t="shared" ca="1" si="47"/>
        <v/>
      </c>
      <c r="L111" s="7"/>
      <c r="M111" s="19"/>
      <c r="N111" t="str">
        <f t="shared" si="48"/>
        <v/>
      </c>
      <c r="O111" s="139"/>
      <c r="P111" s="9">
        <f t="shared" si="49"/>
        <v>0</v>
      </c>
      <c r="Q111" s="9">
        <f t="shared" si="50"/>
        <v>0</v>
      </c>
      <c r="R111" s="14">
        <f t="shared" si="51"/>
        <v>0</v>
      </c>
      <c r="S111" s="177"/>
      <c r="T111" s="28" t="str">
        <f t="shared" ca="1" si="52"/>
        <v/>
      </c>
      <c r="U111" s="28" t="str">
        <f t="shared" ca="1" si="53"/>
        <v/>
      </c>
      <c r="V111" s="9" t="str">
        <f t="shared" ca="1" si="54"/>
        <v/>
      </c>
      <c r="W111" s="9" t="str">
        <f t="shared" ca="1" si="55"/>
        <v/>
      </c>
      <c r="X111" s="9" t="str">
        <f t="shared" ca="1" si="56"/>
        <v/>
      </c>
      <c r="Y111" s="9" t="str">
        <f t="shared" ca="1" si="57"/>
        <v/>
      </c>
      <c r="Z111" s="33" t="str">
        <f t="shared" ca="1" si="58"/>
        <v/>
      </c>
      <c r="AA111" s="33" t="str">
        <f t="shared" ca="1" si="59"/>
        <v/>
      </c>
      <c r="AB111" s="33" t="str">
        <f t="shared" ca="1" si="60"/>
        <v/>
      </c>
    </row>
    <row r="112" spans="1:28" x14ac:dyDescent="0.25">
      <c r="B112" s="168"/>
      <c r="D112" s="135"/>
      <c r="F112" s="6"/>
      <c r="G112" s="30"/>
      <c r="H112" s="30" t="str">
        <f t="shared" si="46"/>
        <v/>
      </c>
      <c r="L112" s="7"/>
      <c r="M112" s="19"/>
      <c r="N112" t="str">
        <f t="shared" si="48"/>
        <v/>
      </c>
      <c r="O112" s="139"/>
      <c r="P112" s="9">
        <f t="shared" si="49"/>
        <v>0</v>
      </c>
      <c r="Q112" s="9">
        <f t="shared" si="50"/>
        <v>0</v>
      </c>
      <c r="R112" s="14">
        <f t="shared" si="51"/>
        <v>0</v>
      </c>
      <c r="S112" s="177"/>
      <c r="T112" s="28" t="str">
        <f t="shared" si="52"/>
        <v/>
      </c>
      <c r="U112" s="28" t="str">
        <f t="shared" si="53"/>
        <v/>
      </c>
      <c r="V112" s="9" t="str">
        <f t="shared" si="54"/>
        <v/>
      </c>
      <c r="W112" s="9" t="str">
        <f t="shared" si="55"/>
        <v/>
      </c>
      <c r="X112" s="9" t="str">
        <f t="shared" si="56"/>
        <v/>
      </c>
      <c r="Y112" s="9" t="str">
        <f t="shared" si="57"/>
        <v/>
      </c>
      <c r="Z112" s="33" t="str">
        <f t="shared" si="58"/>
        <v/>
      </c>
      <c r="AA112" s="33" t="str">
        <f t="shared" si="59"/>
        <v/>
      </c>
      <c r="AB112" s="33" t="str">
        <f t="shared" si="60"/>
        <v/>
      </c>
    </row>
    <row r="113" spans="1:28" x14ac:dyDescent="0.25">
      <c r="B113" s="168"/>
      <c r="C113" t="s">
        <v>29</v>
      </c>
      <c r="D113" s="135">
        <v>500</v>
      </c>
      <c r="E113" t="s">
        <v>37</v>
      </c>
      <c r="F113" s="6">
        <v>0.06</v>
      </c>
      <c r="G113" s="30">
        <v>45945</v>
      </c>
      <c r="H113" s="30">
        <f t="shared" si="46"/>
        <v>45950</v>
      </c>
      <c r="L113" s="7"/>
      <c r="M113" s="19"/>
      <c r="N113" t="str">
        <f t="shared" si="48"/>
        <v/>
      </c>
      <c r="O113" s="139"/>
      <c r="P113" s="9">
        <f t="shared" si="49"/>
        <v>30</v>
      </c>
      <c r="Q113" s="9">
        <f t="shared" si="50"/>
        <v>20</v>
      </c>
      <c r="R113" s="14">
        <f t="shared" si="51"/>
        <v>9.9999999999999982</v>
      </c>
      <c r="S113" s="177"/>
      <c r="T113" s="28" t="str">
        <f t="shared" si="52"/>
        <v/>
      </c>
      <c r="U113" s="28" t="str">
        <f t="shared" si="53"/>
        <v/>
      </c>
      <c r="V113" s="9" t="str">
        <f t="shared" si="54"/>
        <v/>
      </c>
      <c r="W113" s="9" t="str">
        <f t="shared" si="55"/>
        <v/>
      </c>
      <c r="X113" s="9" t="str">
        <f t="shared" si="56"/>
        <v/>
      </c>
      <c r="Y113" s="9" t="str">
        <f t="shared" si="57"/>
        <v/>
      </c>
      <c r="Z113" s="33" t="str">
        <f t="shared" si="58"/>
        <v/>
      </c>
      <c r="AA113" s="33" t="str">
        <f t="shared" si="59"/>
        <v/>
      </c>
      <c r="AB113" s="33" t="str">
        <f t="shared" si="60"/>
        <v/>
      </c>
    </row>
    <row r="114" spans="1:28" ht="15" customHeight="1" thickBot="1" x14ac:dyDescent="0.3">
      <c r="B114" s="169"/>
      <c r="C114" s="3" t="s">
        <v>29</v>
      </c>
      <c r="D114" s="12">
        <v>500</v>
      </c>
      <c r="E114" s="3" t="s">
        <v>119</v>
      </c>
      <c r="F114" s="5">
        <v>0.05</v>
      </c>
      <c r="G114" s="31">
        <v>45935</v>
      </c>
      <c r="H114" s="31">
        <f t="shared" si="46"/>
        <v>45940</v>
      </c>
      <c r="I114" s="3"/>
      <c r="J114" s="3" t="s">
        <v>33</v>
      </c>
      <c r="K114" s="3"/>
      <c r="L114" s="16"/>
      <c r="M114" s="20"/>
      <c r="N114" t="str">
        <f t="shared" si="48"/>
        <v/>
      </c>
      <c r="O114" s="139"/>
      <c r="P114" s="21">
        <f t="shared" si="49"/>
        <v>25</v>
      </c>
      <c r="Q114" s="21">
        <f t="shared" si="50"/>
        <v>20</v>
      </c>
      <c r="R114" s="15">
        <f t="shared" si="51"/>
        <v>5.0000000000000009</v>
      </c>
      <c r="S114" s="178"/>
      <c r="T114" s="27" t="str">
        <f t="shared" si="52"/>
        <v/>
      </c>
      <c r="U114" s="27" t="str">
        <f t="shared" si="53"/>
        <v/>
      </c>
      <c r="V114" s="21" t="str">
        <f t="shared" si="54"/>
        <v/>
      </c>
      <c r="W114" s="21" t="str">
        <f t="shared" si="55"/>
        <v/>
      </c>
      <c r="X114" s="21" t="str">
        <f t="shared" si="56"/>
        <v/>
      </c>
      <c r="Y114" s="21" t="str">
        <f t="shared" si="57"/>
        <v/>
      </c>
      <c r="Z114" s="34" t="str">
        <f t="shared" si="58"/>
        <v/>
      </c>
      <c r="AA114" s="34" t="str">
        <f t="shared" si="59"/>
        <v/>
      </c>
      <c r="AB114" s="34" t="str">
        <f t="shared" si="60"/>
        <v/>
      </c>
    </row>
    <row r="115" spans="1:28" x14ac:dyDescent="0.25">
      <c r="B115" s="155" t="s">
        <v>118</v>
      </c>
      <c r="C115" s="2" t="s">
        <v>29</v>
      </c>
      <c r="D115" s="10">
        <v>1000</v>
      </c>
      <c r="E115" s="2" t="s">
        <v>119</v>
      </c>
      <c r="F115" s="4">
        <v>0.05</v>
      </c>
      <c r="G115" s="29">
        <v>45935</v>
      </c>
      <c r="H115" s="29">
        <f t="shared" si="46"/>
        <v>45940</v>
      </c>
      <c r="I115" s="2" t="str">
        <f t="shared" ca="1" si="47"/>
        <v/>
      </c>
      <c r="J115" s="2" t="s">
        <v>33</v>
      </c>
      <c r="K115" s="2"/>
      <c r="L115" s="17"/>
      <c r="M115" s="18"/>
      <c r="N115" t="str">
        <f t="shared" si="48"/>
        <v/>
      </c>
      <c r="O115" s="139">
        <f>SUM(N115:N123)</f>
        <v>0</v>
      </c>
      <c r="P115" s="8">
        <f t="shared" si="49"/>
        <v>50</v>
      </c>
      <c r="Q115" s="8">
        <f t="shared" si="50"/>
        <v>40</v>
      </c>
      <c r="R115" s="13">
        <f t="shared" si="51"/>
        <v>10.000000000000002</v>
      </c>
      <c r="S115" s="176">
        <f>SUM(D115:D123)-O115</f>
        <v>1000</v>
      </c>
      <c r="T115" s="26" t="str">
        <f t="shared" ca="1" si="52"/>
        <v/>
      </c>
      <c r="U115" s="26" t="str">
        <f t="shared" ca="1" si="53"/>
        <v/>
      </c>
      <c r="V115" s="8" t="str">
        <f t="shared" ca="1" si="54"/>
        <v/>
      </c>
      <c r="W115" s="8" t="str">
        <f t="shared" ca="1" si="55"/>
        <v/>
      </c>
      <c r="X115" s="8" t="str">
        <f t="shared" ca="1" si="56"/>
        <v/>
      </c>
      <c r="Y115" s="8" t="str">
        <f t="shared" ca="1" si="57"/>
        <v/>
      </c>
      <c r="Z115" s="35" t="str">
        <f t="shared" ca="1" si="58"/>
        <v/>
      </c>
      <c r="AA115" s="35" t="str">
        <f t="shared" ca="1" si="59"/>
        <v/>
      </c>
      <c r="AB115" s="35" t="str">
        <f t="shared" ca="1" si="60"/>
        <v/>
      </c>
    </row>
    <row r="116" spans="1:28" x14ac:dyDescent="0.25">
      <c r="B116" s="156"/>
      <c r="D116" s="11"/>
      <c r="F116" s="6"/>
      <c r="G116" s="30"/>
      <c r="H116" s="30" t="str">
        <f t="shared" si="46"/>
        <v/>
      </c>
      <c r="I116" t="str">
        <f t="shared" ca="1" si="47"/>
        <v/>
      </c>
      <c r="L116" s="7"/>
      <c r="M116" s="19"/>
      <c r="N116" t="str">
        <f t="shared" si="48"/>
        <v/>
      </c>
      <c r="O116" s="139"/>
      <c r="P116" s="9">
        <f t="shared" si="49"/>
        <v>0</v>
      </c>
      <c r="Q116" s="9">
        <f t="shared" si="50"/>
        <v>0</v>
      </c>
      <c r="R116" s="14">
        <f t="shared" si="51"/>
        <v>0</v>
      </c>
      <c r="S116" s="177"/>
      <c r="T116" s="28" t="str">
        <f t="shared" ca="1" si="52"/>
        <v/>
      </c>
      <c r="U116" s="28" t="str">
        <f t="shared" ca="1" si="53"/>
        <v/>
      </c>
      <c r="V116" s="9" t="str">
        <f t="shared" ca="1" si="54"/>
        <v/>
      </c>
      <c r="W116" s="9" t="str">
        <f t="shared" ca="1" si="55"/>
        <v/>
      </c>
      <c r="X116" s="9" t="str">
        <f t="shared" ca="1" si="56"/>
        <v/>
      </c>
      <c r="Y116" s="9" t="str">
        <f t="shared" ca="1" si="57"/>
        <v/>
      </c>
      <c r="Z116" s="33" t="str">
        <f t="shared" ca="1" si="58"/>
        <v/>
      </c>
      <c r="AA116" s="33" t="str">
        <f t="shared" ca="1" si="59"/>
        <v/>
      </c>
      <c r="AB116" s="33" t="str">
        <f t="shared" ca="1" si="60"/>
        <v/>
      </c>
    </row>
    <row r="117" spans="1:28" x14ac:dyDescent="0.25">
      <c r="B117" s="156"/>
      <c r="D117" s="11"/>
      <c r="F117" s="6"/>
      <c r="G117" s="30"/>
      <c r="H117" s="30" t="str">
        <f t="shared" si="46"/>
        <v/>
      </c>
      <c r="I117" t="str">
        <f t="shared" ca="1" si="47"/>
        <v/>
      </c>
      <c r="L117" s="7"/>
      <c r="M117" s="19"/>
      <c r="N117" t="str">
        <f t="shared" si="48"/>
        <v/>
      </c>
      <c r="O117" s="139"/>
      <c r="P117" s="9">
        <f t="shared" si="49"/>
        <v>0</v>
      </c>
      <c r="Q117" s="9">
        <f t="shared" si="50"/>
        <v>0</v>
      </c>
      <c r="R117" s="14">
        <f t="shared" si="51"/>
        <v>0</v>
      </c>
      <c r="S117" s="177"/>
      <c r="T117" s="28" t="str">
        <f t="shared" ca="1" si="52"/>
        <v/>
      </c>
      <c r="U117" s="28" t="str">
        <f t="shared" ca="1" si="53"/>
        <v/>
      </c>
      <c r="V117" s="9" t="str">
        <f t="shared" ca="1" si="54"/>
        <v/>
      </c>
      <c r="W117" s="9" t="str">
        <f t="shared" ca="1" si="55"/>
        <v/>
      </c>
      <c r="X117" s="9" t="str">
        <f t="shared" ca="1" si="56"/>
        <v/>
      </c>
      <c r="Y117" s="9" t="str">
        <f t="shared" ca="1" si="57"/>
        <v/>
      </c>
      <c r="Z117" s="33" t="str">
        <f t="shared" ca="1" si="58"/>
        <v/>
      </c>
      <c r="AA117" s="33" t="str">
        <f t="shared" ca="1" si="59"/>
        <v/>
      </c>
      <c r="AB117" s="33" t="str">
        <f t="shared" ca="1" si="60"/>
        <v/>
      </c>
    </row>
    <row r="118" spans="1:28" hidden="1" x14ac:dyDescent="0.25">
      <c r="A118" s="25">
        <v>13</v>
      </c>
      <c r="B118" s="156"/>
      <c r="D118" s="11"/>
      <c r="F118" s="6"/>
      <c r="G118" s="30"/>
      <c r="H118" s="30" t="str">
        <f t="shared" si="46"/>
        <v/>
      </c>
      <c r="I118" t="str">
        <f t="shared" ca="1" si="47"/>
        <v/>
      </c>
      <c r="L118" s="7"/>
      <c r="M118" s="19"/>
      <c r="N118" t="str">
        <f t="shared" si="48"/>
        <v/>
      </c>
      <c r="O118" s="139"/>
      <c r="P118" s="9">
        <f t="shared" si="49"/>
        <v>0</v>
      </c>
      <c r="Q118" s="9">
        <f t="shared" si="50"/>
        <v>0</v>
      </c>
      <c r="R118" s="14">
        <f t="shared" si="51"/>
        <v>0</v>
      </c>
      <c r="S118" s="177"/>
      <c r="T118" s="28" t="str">
        <f t="shared" ca="1" si="52"/>
        <v/>
      </c>
      <c r="U118" s="28" t="str">
        <f t="shared" ca="1" si="53"/>
        <v/>
      </c>
      <c r="V118" s="9" t="str">
        <f t="shared" ca="1" si="54"/>
        <v/>
      </c>
      <c r="W118" s="9" t="str">
        <f t="shared" ca="1" si="55"/>
        <v/>
      </c>
      <c r="X118" s="9" t="str">
        <f t="shared" ca="1" si="56"/>
        <v/>
      </c>
      <c r="Y118" s="9" t="str">
        <f t="shared" ca="1" si="57"/>
        <v/>
      </c>
      <c r="Z118" s="33" t="str">
        <f t="shared" ca="1" si="58"/>
        <v/>
      </c>
      <c r="AA118" s="33" t="str">
        <f t="shared" ca="1" si="59"/>
        <v/>
      </c>
      <c r="AB118" s="33" t="str">
        <f t="shared" ca="1" si="60"/>
        <v/>
      </c>
    </row>
    <row r="119" spans="1:28" hidden="1" x14ac:dyDescent="0.25">
      <c r="B119" s="156"/>
      <c r="D119" s="11"/>
      <c r="F119" s="6"/>
      <c r="G119" s="30"/>
      <c r="H119" s="30" t="str">
        <f t="shared" si="46"/>
        <v/>
      </c>
      <c r="I119" t="str">
        <f t="shared" ca="1" si="47"/>
        <v/>
      </c>
      <c r="L119" s="7"/>
      <c r="M119" s="19"/>
      <c r="N119" t="str">
        <f t="shared" si="48"/>
        <v/>
      </c>
      <c r="O119" s="139"/>
      <c r="P119" s="9">
        <f t="shared" si="49"/>
        <v>0</v>
      </c>
      <c r="Q119" s="9">
        <f t="shared" si="50"/>
        <v>0</v>
      </c>
      <c r="R119" s="14">
        <f t="shared" si="51"/>
        <v>0</v>
      </c>
      <c r="S119" s="177"/>
      <c r="T119" s="28" t="str">
        <f t="shared" ca="1" si="52"/>
        <v/>
      </c>
      <c r="U119" s="28" t="str">
        <f t="shared" ca="1" si="53"/>
        <v/>
      </c>
      <c r="V119" s="9" t="str">
        <f t="shared" ca="1" si="54"/>
        <v/>
      </c>
      <c r="W119" s="9" t="str">
        <f t="shared" ca="1" si="55"/>
        <v/>
      </c>
      <c r="X119" s="9" t="str">
        <f t="shared" ca="1" si="56"/>
        <v/>
      </c>
      <c r="Y119" s="9" t="str">
        <f t="shared" ca="1" si="57"/>
        <v/>
      </c>
      <c r="Z119" s="33" t="str">
        <f t="shared" ca="1" si="58"/>
        <v/>
      </c>
      <c r="AA119" s="33" t="str">
        <f t="shared" ca="1" si="59"/>
        <v/>
      </c>
      <c r="AB119" s="33" t="str">
        <f t="shared" ca="1" si="60"/>
        <v/>
      </c>
    </row>
    <row r="120" spans="1:28" hidden="1" x14ac:dyDescent="0.25">
      <c r="B120" s="156"/>
      <c r="D120" s="11"/>
      <c r="F120" s="6"/>
      <c r="G120" s="30"/>
      <c r="H120" s="30" t="str">
        <f t="shared" si="46"/>
        <v/>
      </c>
      <c r="I120" t="str">
        <f t="shared" ca="1" si="47"/>
        <v/>
      </c>
      <c r="L120" s="7"/>
      <c r="M120" s="19"/>
      <c r="N120" t="str">
        <f t="shared" si="48"/>
        <v/>
      </c>
      <c r="O120" s="139"/>
      <c r="P120" s="9">
        <f t="shared" si="49"/>
        <v>0</v>
      </c>
      <c r="Q120" s="9">
        <f t="shared" si="50"/>
        <v>0</v>
      </c>
      <c r="R120" s="14">
        <f t="shared" si="51"/>
        <v>0</v>
      </c>
      <c r="S120" s="177"/>
      <c r="T120" s="28" t="str">
        <f t="shared" ca="1" si="52"/>
        <v/>
      </c>
      <c r="U120" s="28" t="str">
        <f t="shared" ca="1" si="53"/>
        <v/>
      </c>
      <c r="V120" s="9" t="str">
        <f t="shared" ca="1" si="54"/>
        <v/>
      </c>
      <c r="W120" s="9" t="str">
        <f t="shared" ca="1" si="55"/>
        <v/>
      </c>
      <c r="X120" s="9" t="str">
        <f t="shared" ca="1" si="56"/>
        <v/>
      </c>
      <c r="Y120" s="9" t="str">
        <f t="shared" ca="1" si="57"/>
        <v/>
      </c>
      <c r="Z120" s="33" t="str">
        <f t="shared" ca="1" si="58"/>
        <v/>
      </c>
      <c r="AA120" s="33" t="str">
        <f t="shared" ca="1" si="59"/>
        <v/>
      </c>
      <c r="AB120" s="33" t="str">
        <f t="shared" ca="1" si="60"/>
        <v/>
      </c>
    </row>
    <row r="121" spans="1:28" hidden="1" x14ac:dyDescent="0.25">
      <c r="B121" s="156"/>
      <c r="D121" s="11"/>
      <c r="F121" s="6"/>
      <c r="G121" s="30"/>
      <c r="H121" s="30" t="str">
        <f t="shared" si="46"/>
        <v/>
      </c>
      <c r="I121" t="str">
        <f t="shared" ca="1" si="47"/>
        <v/>
      </c>
      <c r="L121" s="7"/>
      <c r="M121" s="19"/>
      <c r="N121" t="str">
        <f t="shared" si="48"/>
        <v/>
      </c>
      <c r="O121" s="139"/>
      <c r="P121" s="9">
        <f t="shared" si="49"/>
        <v>0</v>
      </c>
      <c r="Q121" s="9">
        <f t="shared" si="50"/>
        <v>0</v>
      </c>
      <c r="R121" s="14">
        <f t="shared" si="51"/>
        <v>0</v>
      </c>
      <c r="S121" s="177"/>
      <c r="T121" s="28" t="str">
        <f t="shared" ca="1" si="52"/>
        <v/>
      </c>
      <c r="U121" s="28" t="str">
        <f t="shared" ca="1" si="53"/>
        <v/>
      </c>
      <c r="V121" s="9" t="str">
        <f t="shared" ca="1" si="54"/>
        <v/>
      </c>
      <c r="W121" s="9" t="str">
        <f t="shared" ca="1" si="55"/>
        <v/>
      </c>
      <c r="X121" s="9" t="str">
        <f t="shared" ca="1" si="56"/>
        <v/>
      </c>
      <c r="Y121" s="9" t="str">
        <f t="shared" ca="1" si="57"/>
        <v/>
      </c>
      <c r="Z121" s="33" t="str">
        <f t="shared" ca="1" si="58"/>
        <v/>
      </c>
      <c r="AA121" s="33" t="str">
        <f t="shared" ca="1" si="59"/>
        <v/>
      </c>
      <c r="AB121" s="33" t="str">
        <f t="shared" ca="1" si="60"/>
        <v/>
      </c>
    </row>
    <row r="122" spans="1:28" hidden="1" x14ac:dyDescent="0.25">
      <c r="B122" s="156"/>
      <c r="D122" s="11"/>
      <c r="F122" s="6"/>
      <c r="G122" s="30"/>
      <c r="H122" s="30" t="str">
        <f t="shared" si="46"/>
        <v/>
      </c>
      <c r="I122" t="str">
        <f t="shared" ca="1" si="47"/>
        <v/>
      </c>
      <c r="L122" s="7"/>
      <c r="M122" s="19"/>
      <c r="N122" t="str">
        <f t="shared" si="48"/>
        <v/>
      </c>
      <c r="O122" s="139"/>
      <c r="P122" s="9">
        <f t="shared" si="49"/>
        <v>0</v>
      </c>
      <c r="Q122" s="9">
        <f t="shared" si="50"/>
        <v>0</v>
      </c>
      <c r="R122" s="14">
        <f t="shared" si="51"/>
        <v>0</v>
      </c>
      <c r="S122" s="177"/>
      <c r="T122" s="28" t="str">
        <f t="shared" ca="1" si="52"/>
        <v/>
      </c>
      <c r="U122" s="28" t="str">
        <f t="shared" ca="1" si="53"/>
        <v/>
      </c>
      <c r="V122" s="9" t="str">
        <f t="shared" ca="1" si="54"/>
        <v/>
      </c>
      <c r="W122" s="9" t="str">
        <f t="shared" ca="1" si="55"/>
        <v/>
      </c>
      <c r="X122" s="9" t="str">
        <f t="shared" ca="1" si="56"/>
        <v/>
      </c>
      <c r="Y122" s="9" t="str">
        <f t="shared" ca="1" si="57"/>
        <v/>
      </c>
      <c r="Z122" s="33" t="str">
        <f t="shared" ca="1" si="58"/>
        <v/>
      </c>
      <c r="AA122" s="33" t="str">
        <f t="shared" ca="1" si="59"/>
        <v/>
      </c>
      <c r="AB122" s="33" t="str">
        <f t="shared" ca="1" si="60"/>
        <v/>
      </c>
    </row>
    <row r="123" spans="1:28" ht="15.75" thickBot="1" x14ac:dyDescent="0.3">
      <c r="B123" s="157"/>
      <c r="C123" s="3"/>
      <c r="D123" s="12"/>
      <c r="E123" s="3"/>
      <c r="F123" s="5"/>
      <c r="G123" s="31"/>
      <c r="H123" s="31" t="str">
        <f t="shared" si="46"/>
        <v/>
      </c>
      <c r="I123" s="3" t="str">
        <f t="shared" ca="1" si="47"/>
        <v/>
      </c>
      <c r="J123" s="3"/>
      <c r="K123" s="3"/>
      <c r="L123" s="16"/>
      <c r="M123" s="20"/>
      <c r="N123" t="str">
        <f t="shared" si="48"/>
        <v/>
      </c>
      <c r="O123" s="139"/>
      <c r="P123" s="21">
        <f t="shared" si="49"/>
        <v>0</v>
      </c>
      <c r="Q123" s="21">
        <f t="shared" si="50"/>
        <v>0</v>
      </c>
      <c r="R123" s="15">
        <f t="shared" si="51"/>
        <v>0</v>
      </c>
      <c r="S123" s="178"/>
      <c r="T123" s="27" t="str">
        <f t="shared" ca="1" si="52"/>
        <v/>
      </c>
      <c r="U123" s="27" t="str">
        <f t="shared" ca="1" si="53"/>
        <v/>
      </c>
      <c r="V123" s="21" t="str">
        <f t="shared" ca="1" si="54"/>
        <v/>
      </c>
      <c r="W123" s="21" t="str">
        <f t="shared" ca="1" si="55"/>
        <v/>
      </c>
      <c r="X123" s="21" t="str">
        <f t="shared" ca="1" si="56"/>
        <v/>
      </c>
      <c r="Y123" s="21" t="str">
        <f t="shared" ca="1" si="57"/>
        <v/>
      </c>
      <c r="Z123" s="34" t="str">
        <f t="shared" ca="1" si="58"/>
        <v/>
      </c>
      <c r="AA123" s="34" t="str">
        <f t="shared" ca="1" si="59"/>
        <v/>
      </c>
      <c r="AB123" s="34" t="str">
        <f t="shared" ca="1" si="60"/>
        <v/>
      </c>
    </row>
    <row r="124" spans="1:28" ht="15.75" thickBot="1" x14ac:dyDescent="0.3">
      <c r="B124" s="170"/>
      <c r="C124" s="2"/>
      <c r="D124" s="10"/>
      <c r="E124" s="2"/>
      <c r="F124" s="4"/>
      <c r="G124" s="29"/>
      <c r="H124" s="29" t="str">
        <f t="shared" si="46"/>
        <v/>
      </c>
      <c r="I124" s="2" t="str">
        <f t="shared" ca="1" si="47"/>
        <v/>
      </c>
      <c r="J124" s="2"/>
      <c r="K124" s="2"/>
      <c r="L124" s="17"/>
      <c r="M124" s="18"/>
      <c r="N124" t="str">
        <f t="shared" si="48"/>
        <v/>
      </c>
      <c r="O124" s="139">
        <f>SUM(N124:N134)</f>
        <v>0</v>
      </c>
      <c r="P124" s="8">
        <f t="shared" si="49"/>
        <v>0</v>
      </c>
      <c r="Q124" s="8">
        <f t="shared" si="50"/>
        <v>0</v>
      </c>
      <c r="R124" s="13">
        <f t="shared" si="51"/>
        <v>0</v>
      </c>
      <c r="S124" s="176">
        <f>SUM(D124:D134)-O124</f>
        <v>0</v>
      </c>
      <c r="T124" s="26" t="str">
        <f t="shared" ca="1" si="52"/>
        <v/>
      </c>
      <c r="U124" s="26" t="str">
        <f t="shared" ca="1" si="53"/>
        <v/>
      </c>
      <c r="V124" s="8" t="str">
        <f t="shared" ca="1" si="54"/>
        <v/>
      </c>
      <c r="W124" s="8" t="str">
        <f t="shared" ca="1" si="55"/>
        <v/>
      </c>
      <c r="X124" s="8" t="str">
        <f t="shared" ca="1" si="56"/>
        <v/>
      </c>
      <c r="Y124" s="21" t="str">
        <f t="shared" ca="1" si="57"/>
        <v/>
      </c>
      <c r="Z124" s="35" t="str">
        <f t="shared" ca="1" si="58"/>
        <v/>
      </c>
      <c r="AA124" s="35" t="str">
        <f t="shared" ca="1" si="59"/>
        <v/>
      </c>
      <c r="AB124" s="35" t="str">
        <f t="shared" ca="1" si="60"/>
        <v/>
      </c>
    </row>
    <row r="125" spans="1:28" ht="15.75" hidden="1" thickBot="1" x14ac:dyDescent="0.3">
      <c r="B125" s="171"/>
      <c r="D125" s="11"/>
      <c r="F125" s="6"/>
      <c r="G125" s="30"/>
      <c r="H125" s="30" t="str">
        <f t="shared" si="46"/>
        <v/>
      </c>
      <c r="I125" t="str">
        <f t="shared" ca="1" si="47"/>
        <v/>
      </c>
      <c r="L125" s="7"/>
      <c r="M125" s="19"/>
      <c r="N125" t="str">
        <f t="shared" si="48"/>
        <v/>
      </c>
      <c r="O125" s="139"/>
      <c r="P125" s="9">
        <f t="shared" si="49"/>
        <v>0</v>
      </c>
      <c r="Q125" s="9">
        <f t="shared" si="50"/>
        <v>0</v>
      </c>
      <c r="R125" s="14">
        <f t="shared" si="51"/>
        <v>0</v>
      </c>
      <c r="S125" s="177"/>
      <c r="T125" s="28" t="str">
        <f t="shared" ca="1" si="52"/>
        <v/>
      </c>
      <c r="U125" s="28" t="str">
        <f t="shared" ca="1" si="53"/>
        <v/>
      </c>
      <c r="V125" s="9" t="str">
        <f t="shared" ca="1" si="54"/>
        <v/>
      </c>
      <c r="W125" s="9" t="str">
        <f t="shared" ca="1" si="55"/>
        <v/>
      </c>
      <c r="X125" s="9" t="str">
        <f t="shared" ca="1" si="56"/>
        <v/>
      </c>
      <c r="Y125" s="21" t="str">
        <f t="shared" ca="1" si="57"/>
        <v/>
      </c>
      <c r="Z125" s="33" t="str">
        <f t="shared" ca="1" si="58"/>
        <v/>
      </c>
      <c r="AA125" s="33" t="str">
        <f t="shared" ca="1" si="59"/>
        <v/>
      </c>
      <c r="AB125" s="33" t="str">
        <f t="shared" ca="1" si="60"/>
        <v/>
      </c>
    </row>
    <row r="126" spans="1:28" ht="15.75" hidden="1" thickBot="1" x14ac:dyDescent="0.3">
      <c r="B126" s="171"/>
      <c r="D126" s="11"/>
      <c r="F126" s="6"/>
      <c r="G126" s="30"/>
      <c r="H126" s="30" t="str">
        <f t="shared" si="46"/>
        <v/>
      </c>
      <c r="I126" t="str">
        <f t="shared" ca="1" si="47"/>
        <v/>
      </c>
      <c r="L126" s="7"/>
      <c r="M126" s="19"/>
      <c r="N126" t="str">
        <f t="shared" si="48"/>
        <v/>
      </c>
      <c r="O126" s="139"/>
      <c r="P126" s="9">
        <f t="shared" si="49"/>
        <v>0</v>
      </c>
      <c r="Q126" s="9">
        <f t="shared" si="50"/>
        <v>0</v>
      </c>
      <c r="R126" s="14">
        <f t="shared" si="51"/>
        <v>0</v>
      </c>
      <c r="S126" s="177"/>
      <c r="T126" s="28" t="str">
        <f t="shared" ca="1" si="52"/>
        <v/>
      </c>
      <c r="U126" s="28" t="str">
        <f t="shared" ca="1" si="53"/>
        <v/>
      </c>
      <c r="V126" s="9" t="str">
        <f t="shared" ca="1" si="54"/>
        <v/>
      </c>
      <c r="W126" s="9" t="str">
        <f t="shared" ca="1" si="55"/>
        <v/>
      </c>
      <c r="X126" s="9" t="str">
        <f t="shared" ca="1" si="56"/>
        <v/>
      </c>
      <c r="Y126" s="21" t="str">
        <f t="shared" ca="1" si="57"/>
        <v/>
      </c>
      <c r="Z126" s="33" t="str">
        <f t="shared" ca="1" si="58"/>
        <v/>
      </c>
      <c r="AA126" s="33" t="str">
        <f t="shared" ca="1" si="59"/>
        <v/>
      </c>
      <c r="AB126" s="33" t="str">
        <f t="shared" ca="1" si="60"/>
        <v/>
      </c>
    </row>
    <row r="127" spans="1:28" ht="15.75" hidden="1" thickBot="1" x14ac:dyDescent="0.3">
      <c r="B127" s="171"/>
      <c r="D127" s="11"/>
      <c r="F127" s="6"/>
      <c r="G127" s="30"/>
      <c r="H127" s="30" t="str">
        <f t="shared" si="46"/>
        <v/>
      </c>
      <c r="I127" t="str">
        <f t="shared" ca="1" si="47"/>
        <v/>
      </c>
      <c r="L127" s="7"/>
      <c r="M127" s="19"/>
      <c r="N127" t="str">
        <f t="shared" si="48"/>
        <v/>
      </c>
      <c r="O127" s="139"/>
      <c r="P127" s="9">
        <f t="shared" si="49"/>
        <v>0</v>
      </c>
      <c r="Q127" s="9">
        <f t="shared" si="50"/>
        <v>0</v>
      </c>
      <c r="R127" s="14">
        <f t="shared" si="51"/>
        <v>0</v>
      </c>
      <c r="S127" s="177"/>
      <c r="T127" s="28" t="str">
        <f t="shared" ca="1" si="52"/>
        <v/>
      </c>
      <c r="U127" s="28" t="str">
        <f t="shared" ca="1" si="53"/>
        <v/>
      </c>
      <c r="V127" s="9" t="str">
        <f t="shared" ca="1" si="54"/>
        <v/>
      </c>
      <c r="W127" s="9" t="str">
        <f t="shared" ca="1" si="55"/>
        <v/>
      </c>
      <c r="X127" s="9" t="str">
        <f t="shared" ca="1" si="56"/>
        <v/>
      </c>
      <c r="Y127" s="21" t="str">
        <f t="shared" ca="1" si="57"/>
        <v/>
      </c>
      <c r="Z127" s="33" t="str">
        <f t="shared" ca="1" si="58"/>
        <v/>
      </c>
      <c r="AA127" s="33" t="str">
        <f t="shared" ca="1" si="59"/>
        <v/>
      </c>
      <c r="AB127" s="33" t="str">
        <f t="shared" ca="1" si="60"/>
        <v/>
      </c>
    </row>
    <row r="128" spans="1:28" ht="15.75" hidden="1" thickBot="1" x14ac:dyDescent="0.3">
      <c r="A128" s="25">
        <v>14</v>
      </c>
      <c r="B128" s="171"/>
      <c r="D128" s="11"/>
      <c r="F128" s="6"/>
      <c r="G128" s="30"/>
      <c r="H128" s="30" t="str">
        <f t="shared" si="46"/>
        <v/>
      </c>
      <c r="I128" t="str">
        <f t="shared" ca="1" si="47"/>
        <v/>
      </c>
      <c r="L128" s="7"/>
      <c r="M128" s="19"/>
      <c r="N128" t="str">
        <f t="shared" si="48"/>
        <v/>
      </c>
      <c r="O128" s="139"/>
      <c r="P128" s="9">
        <f t="shared" si="49"/>
        <v>0</v>
      </c>
      <c r="Q128" s="9">
        <f t="shared" si="50"/>
        <v>0</v>
      </c>
      <c r="R128" s="14">
        <f t="shared" si="51"/>
        <v>0</v>
      </c>
      <c r="S128" s="177"/>
      <c r="T128" s="28" t="str">
        <f t="shared" ca="1" si="52"/>
        <v/>
      </c>
      <c r="U128" s="28" t="str">
        <f t="shared" ca="1" si="53"/>
        <v/>
      </c>
      <c r="V128" s="9" t="str">
        <f t="shared" ca="1" si="54"/>
        <v/>
      </c>
      <c r="W128" s="9" t="str">
        <f t="shared" ca="1" si="55"/>
        <v/>
      </c>
      <c r="X128" s="9" t="str">
        <f t="shared" ca="1" si="56"/>
        <v/>
      </c>
      <c r="Y128" s="21" t="str">
        <f t="shared" ca="1" si="57"/>
        <v/>
      </c>
      <c r="Z128" s="33" t="str">
        <f t="shared" ca="1" si="58"/>
        <v/>
      </c>
      <c r="AA128" s="33" t="str">
        <f t="shared" ca="1" si="59"/>
        <v/>
      </c>
      <c r="AB128" s="33" t="str">
        <f t="shared" ca="1" si="60"/>
        <v/>
      </c>
    </row>
    <row r="129" spans="1:28" ht="15.75" thickBot="1" x14ac:dyDescent="0.3">
      <c r="B129" s="171"/>
      <c r="D129" s="11"/>
      <c r="F129" s="6"/>
      <c r="G129" s="30"/>
      <c r="H129" s="30" t="str">
        <f t="shared" si="46"/>
        <v/>
      </c>
      <c r="I129" t="str">
        <f t="shared" ca="1" si="47"/>
        <v/>
      </c>
      <c r="L129" s="7"/>
      <c r="M129" s="19"/>
      <c r="N129" t="str">
        <f t="shared" si="48"/>
        <v/>
      </c>
      <c r="O129" s="139"/>
      <c r="P129" s="9">
        <f t="shared" si="49"/>
        <v>0</v>
      </c>
      <c r="Q129" s="9">
        <f t="shared" si="50"/>
        <v>0</v>
      </c>
      <c r="R129" s="14">
        <f t="shared" si="51"/>
        <v>0</v>
      </c>
      <c r="S129" s="177"/>
      <c r="T129" s="28" t="str">
        <f t="shared" ca="1" si="52"/>
        <v/>
      </c>
      <c r="U129" s="28" t="str">
        <f t="shared" ca="1" si="53"/>
        <v/>
      </c>
      <c r="V129" s="9" t="str">
        <f t="shared" ca="1" si="54"/>
        <v/>
      </c>
      <c r="W129" s="9" t="str">
        <f t="shared" ca="1" si="55"/>
        <v/>
      </c>
      <c r="X129" s="9" t="str">
        <f t="shared" ca="1" si="56"/>
        <v/>
      </c>
      <c r="Y129" s="21" t="str">
        <f t="shared" ca="1" si="57"/>
        <v/>
      </c>
      <c r="Z129" s="33" t="str">
        <f t="shared" ca="1" si="58"/>
        <v/>
      </c>
      <c r="AA129" s="33" t="str">
        <f t="shared" ca="1" si="59"/>
        <v/>
      </c>
      <c r="AB129" s="33" t="str">
        <f t="shared" ca="1" si="60"/>
        <v/>
      </c>
    </row>
    <row r="130" spans="1:28" ht="15.75" thickBot="1" x14ac:dyDescent="0.3">
      <c r="B130" s="171"/>
      <c r="D130" s="11"/>
      <c r="F130" s="6"/>
      <c r="G130" s="30"/>
      <c r="H130" s="30" t="str">
        <f t="shared" si="46"/>
        <v/>
      </c>
      <c r="I130" t="str">
        <f t="shared" ca="1" si="47"/>
        <v/>
      </c>
      <c r="L130" s="7"/>
      <c r="M130" s="19"/>
      <c r="N130" t="str">
        <f t="shared" si="48"/>
        <v/>
      </c>
      <c r="O130" s="139"/>
      <c r="P130" s="9">
        <f t="shared" si="49"/>
        <v>0</v>
      </c>
      <c r="Q130" s="9">
        <f t="shared" si="50"/>
        <v>0</v>
      </c>
      <c r="R130" s="14">
        <f t="shared" si="51"/>
        <v>0</v>
      </c>
      <c r="S130" s="177"/>
      <c r="T130" s="28" t="str">
        <f t="shared" ca="1" si="52"/>
        <v/>
      </c>
      <c r="U130" s="28" t="str">
        <f t="shared" ca="1" si="53"/>
        <v/>
      </c>
      <c r="V130" s="9" t="str">
        <f t="shared" ca="1" si="54"/>
        <v/>
      </c>
      <c r="W130" s="9" t="str">
        <f t="shared" ca="1" si="55"/>
        <v/>
      </c>
      <c r="X130" s="9" t="str">
        <f t="shared" ca="1" si="56"/>
        <v/>
      </c>
      <c r="Y130" s="21" t="str">
        <f t="shared" ca="1" si="57"/>
        <v/>
      </c>
      <c r="Z130" s="33" t="str">
        <f t="shared" ca="1" si="58"/>
        <v/>
      </c>
      <c r="AA130" s="33" t="str">
        <f t="shared" ca="1" si="59"/>
        <v/>
      </c>
      <c r="AB130" s="33" t="str">
        <f t="shared" ca="1" si="60"/>
        <v/>
      </c>
    </row>
    <row r="131" spans="1:28" ht="15.75" thickBot="1" x14ac:dyDescent="0.3">
      <c r="B131" s="171"/>
      <c r="D131" s="11"/>
      <c r="F131" s="6"/>
      <c r="G131" s="30"/>
      <c r="H131" s="30" t="str">
        <f t="shared" si="46"/>
        <v/>
      </c>
      <c r="L131" s="7"/>
      <c r="M131" s="19"/>
      <c r="N131" t="str">
        <f t="shared" si="48"/>
        <v/>
      </c>
      <c r="O131" s="139"/>
      <c r="P131" s="9">
        <f t="shared" si="49"/>
        <v>0</v>
      </c>
      <c r="Q131" s="9">
        <f t="shared" si="50"/>
        <v>0</v>
      </c>
      <c r="R131" s="14">
        <f t="shared" si="51"/>
        <v>0</v>
      </c>
      <c r="S131" s="177"/>
      <c r="T131" s="28" t="str">
        <f t="shared" si="52"/>
        <v/>
      </c>
      <c r="U131" s="28" t="str">
        <f t="shared" si="53"/>
        <v/>
      </c>
      <c r="V131" s="9" t="str">
        <f t="shared" si="54"/>
        <v/>
      </c>
      <c r="W131" s="9" t="str">
        <f t="shared" si="55"/>
        <v/>
      </c>
      <c r="X131" s="9" t="str">
        <f t="shared" si="56"/>
        <v/>
      </c>
      <c r="Y131" s="21" t="str">
        <f t="shared" si="57"/>
        <v/>
      </c>
      <c r="Z131" s="33" t="str">
        <f t="shared" si="58"/>
        <v/>
      </c>
      <c r="AA131" s="33" t="str">
        <f t="shared" si="59"/>
        <v/>
      </c>
      <c r="AB131" s="33" t="str">
        <f t="shared" si="60"/>
        <v/>
      </c>
    </row>
    <row r="132" spans="1:28" ht="15.75" thickBot="1" x14ac:dyDescent="0.3">
      <c r="B132" s="171"/>
      <c r="D132" s="11"/>
      <c r="F132" s="6"/>
      <c r="G132" s="30"/>
      <c r="H132" s="30" t="str">
        <f t="shared" si="46"/>
        <v/>
      </c>
      <c r="L132" s="7"/>
      <c r="M132" s="19"/>
      <c r="O132" s="139"/>
      <c r="P132" s="9">
        <f t="shared" si="49"/>
        <v>0</v>
      </c>
      <c r="Q132" s="9">
        <f t="shared" si="50"/>
        <v>0</v>
      </c>
      <c r="R132" s="14">
        <f t="shared" si="51"/>
        <v>0</v>
      </c>
      <c r="S132" s="177"/>
      <c r="T132" s="28" t="str">
        <f t="shared" si="52"/>
        <v/>
      </c>
      <c r="U132" s="28" t="str">
        <f t="shared" si="53"/>
        <v/>
      </c>
      <c r="V132" s="9" t="str">
        <f t="shared" si="54"/>
        <v/>
      </c>
      <c r="W132" s="9"/>
      <c r="X132" s="9"/>
      <c r="Y132" s="21" t="str">
        <f t="shared" si="57"/>
        <v/>
      </c>
      <c r="Z132" s="33"/>
      <c r="AA132" s="33"/>
      <c r="AB132" s="33"/>
    </row>
    <row r="133" spans="1:28" ht="15.75" thickBot="1" x14ac:dyDescent="0.3">
      <c r="B133" s="171"/>
      <c r="D133" s="11"/>
      <c r="F133" s="6"/>
      <c r="G133" s="30"/>
      <c r="H133" s="30" t="str">
        <f>IF((G133) &gt;= DATE(1,1,2023), (G133)+ 5,"")</f>
        <v/>
      </c>
      <c r="L133" s="7"/>
      <c r="M133" s="19"/>
      <c r="O133" s="139"/>
      <c r="P133" s="9">
        <f t="shared" si="49"/>
        <v>0</v>
      </c>
      <c r="Q133" s="9">
        <f t="shared" si="50"/>
        <v>0</v>
      </c>
      <c r="R133" s="14">
        <f t="shared" si="51"/>
        <v>0</v>
      </c>
      <c r="S133" s="177"/>
      <c r="T133" s="28"/>
      <c r="U133" s="28"/>
      <c r="V133" s="9"/>
      <c r="W133" s="9"/>
      <c r="X133" s="9"/>
      <c r="Y133" s="21" t="str">
        <f t="shared" si="57"/>
        <v/>
      </c>
      <c r="Z133" s="34" t="str">
        <f t="shared" si="58"/>
        <v/>
      </c>
      <c r="AA133" s="34" t="str">
        <f t="shared" si="59"/>
        <v/>
      </c>
      <c r="AB133" s="34" t="str">
        <f t="shared" si="60"/>
        <v/>
      </c>
    </row>
    <row r="134" spans="1:28" ht="15.75" thickBot="1" x14ac:dyDescent="0.3">
      <c r="B134" s="172"/>
      <c r="C134" s="3"/>
      <c r="D134" s="12"/>
      <c r="E134" s="3"/>
      <c r="F134" s="5"/>
      <c r="G134" s="31"/>
      <c r="H134" s="31" t="str">
        <f t="shared" si="46"/>
        <v/>
      </c>
      <c r="I134" s="3"/>
      <c r="J134" s="3"/>
      <c r="K134" s="3"/>
      <c r="L134" s="16"/>
      <c r="M134" s="20"/>
      <c r="N134" t="str">
        <f t="shared" si="48"/>
        <v/>
      </c>
      <c r="O134" s="139"/>
      <c r="P134" s="21">
        <f t="shared" si="49"/>
        <v>0</v>
      </c>
      <c r="Q134" s="21">
        <f t="shared" si="50"/>
        <v>0</v>
      </c>
      <c r="R134" s="15">
        <f t="shared" si="51"/>
        <v>0</v>
      </c>
      <c r="S134" s="178"/>
      <c r="T134" s="27" t="str">
        <f t="shared" si="52"/>
        <v/>
      </c>
      <c r="U134" s="27" t="str">
        <f t="shared" si="53"/>
        <v/>
      </c>
      <c r="V134" s="21" t="str">
        <f t="shared" si="54"/>
        <v/>
      </c>
      <c r="W134" s="21" t="str">
        <f t="shared" si="55"/>
        <v/>
      </c>
      <c r="X134" s="21" t="str">
        <f t="shared" si="56"/>
        <v/>
      </c>
      <c r="Y134" s="21" t="str">
        <f t="shared" si="57"/>
        <v/>
      </c>
      <c r="Z134" s="34" t="str">
        <f t="shared" si="58"/>
        <v/>
      </c>
      <c r="AA134" s="34" t="str">
        <f t="shared" si="59"/>
        <v/>
      </c>
      <c r="AB134" s="34" t="str">
        <f t="shared" si="60"/>
        <v/>
      </c>
    </row>
    <row r="135" spans="1:28" ht="15.75" thickBot="1" x14ac:dyDescent="0.3">
      <c r="B135" s="179" t="s">
        <v>48</v>
      </c>
      <c r="C135" s="2"/>
      <c r="D135" s="136"/>
      <c r="E135" s="2"/>
      <c r="F135" s="4"/>
      <c r="G135" s="29"/>
      <c r="H135" s="29" t="str">
        <f t="shared" si="46"/>
        <v/>
      </c>
      <c r="I135" s="2"/>
      <c r="J135" s="2"/>
      <c r="K135" s="2"/>
      <c r="L135" s="17"/>
      <c r="M135" s="18"/>
      <c r="N135" t="str">
        <f t="shared" si="48"/>
        <v/>
      </c>
      <c r="O135" s="139">
        <f>SUM(N135:N143)</f>
        <v>0</v>
      </c>
      <c r="P135" s="8">
        <f t="shared" si="49"/>
        <v>0</v>
      </c>
      <c r="Q135" s="8">
        <f t="shared" si="50"/>
        <v>0</v>
      </c>
      <c r="R135" s="13">
        <f t="shared" si="51"/>
        <v>0</v>
      </c>
      <c r="S135" s="176">
        <f>SUM(D135:D143)-O135</f>
        <v>8000</v>
      </c>
      <c r="T135" s="26" t="str">
        <f t="shared" si="52"/>
        <v/>
      </c>
      <c r="U135" s="26" t="str">
        <f t="shared" si="53"/>
        <v/>
      </c>
      <c r="V135" s="8" t="str">
        <f t="shared" si="54"/>
        <v/>
      </c>
      <c r="W135" s="8" t="str">
        <f t="shared" si="55"/>
        <v/>
      </c>
      <c r="X135" s="8" t="str">
        <f t="shared" si="56"/>
        <v/>
      </c>
      <c r="Y135" s="21" t="str">
        <f t="shared" si="57"/>
        <v/>
      </c>
      <c r="Z135" s="35" t="str">
        <f t="shared" si="58"/>
        <v/>
      </c>
      <c r="AA135" s="35" t="str">
        <f t="shared" si="59"/>
        <v/>
      </c>
      <c r="AB135" s="35" t="str">
        <f t="shared" si="60"/>
        <v/>
      </c>
    </row>
    <row r="136" spans="1:28" x14ac:dyDescent="0.25">
      <c r="B136" s="180"/>
      <c r="C136" t="s">
        <v>29</v>
      </c>
      <c r="D136" s="112">
        <v>500</v>
      </c>
      <c r="E136" t="s">
        <v>34</v>
      </c>
      <c r="F136" s="6">
        <v>7.0000000000000007E-2</v>
      </c>
      <c r="G136" s="30">
        <v>45945</v>
      </c>
      <c r="H136" s="30">
        <f t="shared" si="46"/>
        <v>45950</v>
      </c>
      <c r="I136" t="str">
        <f t="shared" ca="1" si="47"/>
        <v/>
      </c>
      <c r="L136" s="7"/>
      <c r="M136" s="19"/>
      <c r="N136" t="str">
        <f t="shared" si="48"/>
        <v/>
      </c>
      <c r="O136" s="139"/>
      <c r="P136" s="9">
        <f t="shared" si="49"/>
        <v>35</v>
      </c>
      <c r="Q136" s="9">
        <f t="shared" si="50"/>
        <v>20</v>
      </c>
      <c r="R136" s="14">
        <f t="shared" si="51"/>
        <v>15.000000000000004</v>
      </c>
      <c r="S136" s="177"/>
      <c r="T136" s="28" t="str">
        <f t="shared" ca="1" si="52"/>
        <v/>
      </c>
      <c r="U136" s="28" t="str">
        <f t="shared" ca="1" si="53"/>
        <v/>
      </c>
      <c r="V136" s="9" t="str">
        <f t="shared" ca="1" si="54"/>
        <v/>
      </c>
      <c r="W136" s="9" t="str">
        <f t="shared" ca="1" si="55"/>
        <v/>
      </c>
      <c r="X136" s="9" t="str">
        <f t="shared" ca="1" si="56"/>
        <v/>
      </c>
      <c r="Y136" s="9" t="str">
        <f t="shared" ca="1" si="57"/>
        <v/>
      </c>
      <c r="Z136" s="33" t="str">
        <f t="shared" ca="1" si="58"/>
        <v/>
      </c>
      <c r="AA136" s="33" t="str">
        <f t="shared" ca="1" si="59"/>
        <v/>
      </c>
      <c r="AB136" s="33" t="str">
        <f t="shared" ca="1" si="60"/>
        <v/>
      </c>
    </row>
    <row r="137" spans="1:28" x14ac:dyDescent="0.25">
      <c r="B137" s="180"/>
      <c r="C137" t="s">
        <v>29</v>
      </c>
      <c r="D137" s="112">
        <v>1000</v>
      </c>
      <c r="E137" t="s">
        <v>31</v>
      </c>
      <c r="F137" s="6">
        <v>7.0000000000000007E-2</v>
      </c>
      <c r="G137" s="30">
        <v>45945</v>
      </c>
      <c r="H137" s="30">
        <f t="shared" si="46"/>
        <v>45950</v>
      </c>
      <c r="I137" t="str">
        <f t="shared" ca="1" si="47"/>
        <v/>
      </c>
      <c r="L137" s="7"/>
      <c r="M137" s="19"/>
      <c r="O137" s="139"/>
      <c r="P137" s="9">
        <f t="shared" ref="P137:P152" si="61">D137*F137</f>
        <v>70</v>
      </c>
      <c r="Q137" s="9">
        <f t="shared" ref="Q137:Q152" si="62">D137*0.04</f>
        <v>40</v>
      </c>
      <c r="R137" s="14">
        <f t="shared" ref="R137:R152" si="63">D137*(F137-0.04)</f>
        <v>30.000000000000007</v>
      </c>
      <c r="S137" s="177"/>
      <c r="T137" s="28" t="str">
        <f t="shared" ref="T137:T152" ca="1" si="64">IF(I137="NO PAGADO",P137,"")</f>
        <v/>
      </c>
      <c r="U137" s="28" t="str">
        <f t="shared" ref="U137:U152" ca="1" si="65">IF(I137="NO PAGADO",Q137,"")</f>
        <v/>
      </c>
      <c r="V137" s="9" t="str">
        <f t="shared" ref="V137:V152" ca="1" si="66">IF(I137="NO PAGADO",R137,"")</f>
        <v/>
      </c>
      <c r="W137" s="9" t="str">
        <f t="shared" ref="W137:W152" ca="1" si="67">IF(I137="PAGO TARDIO",P137,"")</f>
        <v/>
      </c>
      <c r="X137" s="9" t="str">
        <f t="shared" ref="X137:X152" ca="1" si="68">IF(I137="PAGO TARDIO",Q137,"")</f>
        <v/>
      </c>
      <c r="Y137" s="9" t="str">
        <f t="shared" ref="Y137:Y152" ca="1" si="69">IF(I137="PAGO TARDIO",R137,"")</f>
        <v/>
      </c>
      <c r="Z137" s="33" t="str">
        <f t="shared" ref="Z137:Z152" ca="1" si="70">IF(I137="PAGADO",P137,"")</f>
        <v/>
      </c>
      <c r="AA137" s="33" t="str">
        <f t="shared" ref="AA137:AA152" ca="1" si="71">IF(I137="PAGADO",Q137,"")</f>
        <v/>
      </c>
      <c r="AB137" s="33" t="str">
        <f t="shared" ref="AB137:AB152" ca="1" si="72">IF(I137="PAGADO",R137,"")</f>
        <v/>
      </c>
    </row>
    <row r="138" spans="1:28" x14ac:dyDescent="0.25">
      <c r="A138" s="25">
        <v>15</v>
      </c>
      <c r="B138" s="180"/>
      <c r="C138" t="s">
        <v>29</v>
      </c>
      <c r="D138" s="112">
        <v>500</v>
      </c>
      <c r="E138" t="s">
        <v>35</v>
      </c>
      <c r="F138" s="6">
        <v>7.0000000000000007E-2</v>
      </c>
      <c r="G138" s="30">
        <v>45936</v>
      </c>
      <c r="H138" s="30">
        <f t="shared" si="46"/>
        <v>45941</v>
      </c>
      <c r="I138" t="str">
        <f t="shared" ca="1" si="47"/>
        <v/>
      </c>
      <c r="L138" s="7"/>
      <c r="M138" s="19"/>
      <c r="O138" s="139"/>
      <c r="P138" s="9">
        <f t="shared" si="61"/>
        <v>35</v>
      </c>
      <c r="Q138" s="9">
        <f t="shared" si="62"/>
        <v>20</v>
      </c>
      <c r="R138" s="14">
        <f t="shared" si="63"/>
        <v>15.000000000000004</v>
      </c>
      <c r="S138" s="177"/>
      <c r="T138" s="28" t="str">
        <f t="shared" ca="1" si="64"/>
        <v/>
      </c>
      <c r="U138" s="28" t="str">
        <f t="shared" ca="1" si="65"/>
        <v/>
      </c>
      <c r="V138" s="9" t="str">
        <f t="shared" ca="1" si="66"/>
        <v/>
      </c>
      <c r="W138" s="9" t="str">
        <f t="shared" ca="1" si="67"/>
        <v/>
      </c>
      <c r="X138" s="9" t="str">
        <f t="shared" ca="1" si="68"/>
        <v/>
      </c>
      <c r="Y138" s="9" t="str">
        <f t="shared" ca="1" si="69"/>
        <v/>
      </c>
      <c r="Z138" s="33" t="str">
        <f t="shared" ca="1" si="70"/>
        <v/>
      </c>
      <c r="AA138" s="33" t="str">
        <f t="shared" ca="1" si="71"/>
        <v/>
      </c>
      <c r="AB138" s="33" t="str">
        <f t="shared" ca="1" si="72"/>
        <v/>
      </c>
    </row>
    <row r="139" spans="1:28" x14ac:dyDescent="0.25">
      <c r="B139" s="180"/>
      <c r="D139" s="112"/>
      <c r="F139" s="6"/>
      <c r="G139" s="30"/>
      <c r="H139" s="30" t="str">
        <f t="shared" si="46"/>
        <v/>
      </c>
      <c r="I139" t="str">
        <f t="shared" ca="1" si="47"/>
        <v/>
      </c>
      <c r="L139" s="7"/>
      <c r="M139" s="19"/>
      <c r="O139" s="139"/>
      <c r="P139" s="9">
        <f t="shared" si="61"/>
        <v>0</v>
      </c>
      <c r="Q139" s="9">
        <f t="shared" si="62"/>
        <v>0</v>
      </c>
      <c r="R139" s="14">
        <f t="shared" si="63"/>
        <v>0</v>
      </c>
      <c r="S139" s="177"/>
      <c r="T139" s="28" t="str">
        <f t="shared" ca="1" si="64"/>
        <v/>
      </c>
      <c r="U139" s="28" t="str">
        <f t="shared" ca="1" si="65"/>
        <v/>
      </c>
      <c r="V139" s="9" t="str">
        <f t="shared" ca="1" si="66"/>
        <v/>
      </c>
      <c r="W139" s="9" t="str">
        <f t="shared" ca="1" si="67"/>
        <v/>
      </c>
      <c r="X139" s="9" t="str">
        <f t="shared" ca="1" si="68"/>
        <v/>
      </c>
      <c r="Y139" s="9" t="str">
        <f t="shared" ca="1" si="69"/>
        <v/>
      </c>
      <c r="Z139" s="33" t="str">
        <f t="shared" ca="1" si="70"/>
        <v/>
      </c>
      <c r="AA139" s="33" t="str">
        <f t="shared" ca="1" si="71"/>
        <v/>
      </c>
      <c r="AB139" s="33" t="str">
        <f t="shared" ca="1" si="72"/>
        <v/>
      </c>
    </row>
    <row r="140" spans="1:28" x14ac:dyDescent="0.25">
      <c r="B140" s="180"/>
      <c r="C140" t="s">
        <v>29</v>
      </c>
      <c r="D140" s="112">
        <v>3000</v>
      </c>
      <c r="E140" t="s">
        <v>49</v>
      </c>
      <c r="F140" s="6">
        <v>0.06</v>
      </c>
      <c r="G140" s="30">
        <v>45931</v>
      </c>
      <c r="H140" s="30">
        <f t="shared" si="46"/>
        <v>45936</v>
      </c>
      <c r="I140" t="str">
        <f t="shared" ca="1" si="47"/>
        <v/>
      </c>
      <c r="L140" s="7"/>
      <c r="M140" s="19"/>
      <c r="O140" s="139"/>
      <c r="P140" s="9">
        <f t="shared" si="61"/>
        <v>180</v>
      </c>
      <c r="Q140" s="9">
        <f t="shared" si="62"/>
        <v>120</v>
      </c>
      <c r="R140" s="14">
        <f t="shared" si="63"/>
        <v>59.999999999999993</v>
      </c>
      <c r="S140" s="177"/>
      <c r="T140" s="28" t="str">
        <f t="shared" ca="1" si="64"/>
        <v/>
      </c>
      <c r="U140" s="28" t="str">
        <f t="shared" ca="1" si="65"/>
        <v/>
      </c>
      <c r="V140" s="9" t="str">
        <f t="shared" ca="1" si="66"/>
        <v/>
      </c>
      <c r="W140" s="9" t="str">
        <f t="shared" ca="1" si="67"/>
        <v/>
      </c>
      <c r="X140" s="9" t="str">
        <f t="shared" ca="1" si="68"/>
        <v/>
      </c>
      <c r="Y140" s="9" t="str">
        <f t="shared" ca="1" si="69"/>
        <v/>
      </c>
      <c r="Z140" s="33" t="str">
        <f t="shared" ca="1" si="70"/>
        <v/>
      </c>
      <c r="AA140" s="33" t="str">
        <f t="shared" ca="1" si="71"/>
        <v/>
      </c>
      <c r="AB140" s="33" t="str">
        <f t="shared" ca="1" si="72"/>
        <v/>
      </c>
    </row>
    <row r="141" spans="1:28" x14ac:dyDescent="0.25">
      <c r="B141" s="180"/>
      <c r="D141" s="112"/>
      <c r="F141" s="6"/>
      <c r="G141" s="30"/>
      <c r="H141" s="30" t="str">
        <f t="shared" si="46"/>
        <v/>
      </c>
      <c r="I141" t="str">
        <f t="shared" ca="1" si="47"/>
        <v/>
      </c>
      <c r="L141" s="7"/>
      <c r="M141" s="19"/>
      <c r="O141" s="139"/>
      <c r="P141" s="9">
        <f t="shared" si="61"/>
        <v>0</v>
      </c>
      <c r="Q141" s="9">
        <f t="shared" si="62"/>
        <v>0</v>
      </c>
      <c r="R141" s="14">
        <f t="shared" si="63"/>
        <v>0</v>
      </c>
      <c r="S141" s="177"/>
      <c r="T141" s="28" t="str">
        <f t="shared" ca="1" si="64"/>
        <v/>
      </c>
      <c r="U141" s="28" t="str">
        <f t="shared" ca="1" si="65"/>
        <v/>
      </c>
      <c r="V141" s="9" t="str">
        <f t="shared" ca="1" si="66"/>
        <v/>
      </c>
      <c r="W141" s="9" t="str">
        <f t="shared" ca="1" si="67"/>
        <v/>
      </c>
      <c r="X141" s="9" t="str">
        <f t="shared" ca="1" si="68"/>
        <v/>
      </c>
      <c r="Y141" s="9" t="str">
        <f t="shared" ca="1" si="69"/>
        <v/>
      </c>
      <c r="Z141" s="33" t="str">
        <f t="shared" ca="1" si="70"/>
        <v/>
      </c>
      <c r="AA141" s="33" t="str">
        <f t="shared" ca="1" si="71"/>
        <v/>
      </c>
      <c r="AB141" s="33" t="str">
        <f t="shared" ca="1" si="72"/>
        <v/>
      </c>
    </row>
    <row r="142" spans="1:28" x14ac:dyDescent="0.25">
      <c r="B142" s="180"/>
      <c r="C142" t="s">
        <v>29</v>
      </c>
      <c r="D142" s="11">
        <v>3000</v>
      </c>
      <c r="E142" t="s">
        <v>42</v>
      </c>
      <c r="F142" s="6">
        <v>7.0000000000000007E-2</v>
      </c>
      <c r="G142" s="30">
        <v>45942</v>
      </c>
      <c r="H142" s="30">
        <f t="shared" si="46"/>
        <v>45947</v>
      </c>
      <c r="I142" t="str">
        <f t="shared" ca="1" si="47"/>
        <v/>
      </c>
      <c r="L142" s="7"/>
      <c r="M142" s="19"/>
      <c r="O142" s="139"/>
      <c r="P142" s="9">
        <f t="shared" si="61"/>
        <v>210.00000000000003</v>
      </c>
      <c r="Q142" s="9">
        <f t="shared" si="62"/>
        <v>120</v>
      </c>
      <c r="R142" s="14">
        <f t="shared" si="63"/>
        <v>90.000000000000014</v>
      </c>
      <c r="S142" s="177"/>
      <c r="T142" s="28" t="str">
        <f t="shared" ca="1" si="64"/>
        <v/>
      </c>
      <c r="U142" s="28" t="str">
        <f t="shared" ca="1" si="65"/>
        <v/>
      </c>
      <c r="V142" s="9" t="str">
        <f t="shared" ca="1" si="66"/>
        <v/>
      </c>
      <c r="W142" s="9" t="str">
        <f t="shared" ca="1" si="67"/>
        <v/>
      </c>
      <c r="X142" s="9" t="str">
        <f t="shared" ca="1" si="68"/>
        <v/>
      </c>
      <c r="Y142" s="9" t="str">
        <f t="shared" ca="1" si="69"/>
        <v/>
      </c>
      <c r="Z142" s="33" t="str">
        <f t="shared" ca="1" si="70"/>
        <v/>
      </c>
      <c r="AA142" s="33" t="str">
        <f t="shared" ca="1" si="71"/>
        <v/>
      </c>
      <c r="AB142" s="33" t="str">
        <f t="shared" ca="1" si="72"/>
        <v/>
      </c>
    </row>
    <row r="143" spans="1:28" ht="15.75" thickBot="1" x14ac:dyDescent="0.3">
      <c r="B143" s="180"/>
      <c r="D143" s="11"/>
      <c r="F143" s="6"/>
      <c r="G143" s="30"/>
      <c r="H143" s="98" t="str">
        <f t="shared" si="46"/>
        <v/>
      </c>
      <c r="I143" s="95"/>
      <c r="L143" s="7"/>
      <c r="M143" s="19"/>
      <c r="O143" s="139"/>
      <c r="P143" s="9">
        <f t="shared" si="61"/>
        <v>0</v>
      </c>
      <c r="Q143" s="9">
        <f t="shared" si="62"/>
        <v>0</v>
      </c>
      <c r="R143" s="14">
        <f t="shared" si="63"/>
        <v>0</v>
      </c>
      <c r="S143" s="177"/>
      <c r="T143" s="28" t="str">
        <f t="shared" si="64"/>
        <v/>
      </c>
      <c r="U143" s="28" t="str">
        <f t="shared" si="65"/>
        <v/>
      </c>
      <c r="V143" s="9" t="str">
        <f t="shared" si="66"/>
        <v/>
      </c>
      <c r="W143" s="9" t="str">
        <f t="shared" si="67"/>
        <v/>
      </c>
      <c r="X143" s="9" t="str">
        <f t="shared" si="68"/>
        <v/>
      </c>
      <c r="Y143" s="9" t="str">
        <f t="shared" si="69"/>
        <v/>
      </c>
      <c r="Z143" s="33" t="str">
        <f t="shared" si="70"/>
        <v/>
      </c>
      <c r="AA143" s="33" t="str">
        <f t="shared" si="71"/>
        <v/>
      </c>
      <c r="AB143" s="33" t="str">
        <f t="shared" si="72"/>
        <v/>
      </c>
    </row>
    <row r="144" spans="1:28" x14ac:dyDescent="0.25">
      <c r="B144" s="190"/>
      <c r="C144" s="89"/>
      <c r="D144" s="90"/>
      <c r="E144" s="89"/>
      <c r="F144" s="91"/>
      <c r="G144" s="92"/>
      <c r="H144" s="30" t="str">
        <f t="shared" si="46"/>
        <v/>
      </c>
      <c r="I144" t="str">
        <f t="shared" ca="1" si="47"/>
        <v/>
      </c>
      <c r="J144" s="89"/>
      <c r="K144" s="89"/>
      <c r="L144" s="93"/>
      <c r="M144" s="94"/>
      <c r="O144" s="139">
        <f>SUM(N144:N152)</f>
        <v>0</v>
      </c>
      <c r="P144" s="9">
        <f t="shared" si="61"/>
        <v>0</v>
      </c>
      <c r="Q144" s="9">
        <f t="shared" si="62"/>
        <v>0</v>
      </c>
      <c r="R144" s="14">
        <f t="shared" si="63"/>
        <v>0</v>
      </c>
      <c r="S144" s="176">
        <f>SUM(D144:D152)-O144</f>
        <v>0</v>
      </c>
      <c r="T144" s="28" t="str">
        <f t="shared" ca="1" si="64"/>
        <v/>
      </c>
      <c r="U144" s="28" t="str">
        <f t="shared" ca="1" si="65"/>
        <v/>
      </c>
      <c r="V144" s="9" t="str">
        <f t="shared" ca="1" si="66"/>
        <v/>
      </c>
      <c r="W144" s="9" t="str">
        <f t="shared" ca="1" si="67"/>
        <v/>
      </c>
      <c r="X144" s="9" t="str">
        <f t="shared" ca="1" si="68"/>
        <v/>
      </c>
      <c r="Y144" s="9" t="str">
        <f t="shared" ca="1" si="69"/>
        <v/>
      </c>
      <c r="Z144" s="33" t="str">
        <f t="shared" ca="1" si="70"/>
        <v/>
      </c>
      <c r="AA144" s="33" t="str">
        <f t="shared" ca="1" si="71"/>
        <v/>
      </c>
      <c r="AB144" s="33" t="str">
        <f t="shared" ca="1" si="72"/>
        <v/>
      </c>
    </row>
    <row r="145" spans="1:28" hidden="1" x14ac:dyDescent="0.25">
      <c r="B145" s="191"/>
      <c r="D145" s="11"/>
      <c r="F145" s="6"/>
      <c r="G145" s="30"/>
      <c r="H145" s="30" t="str">
        <f t="shared" si="46"/>
        <v/>
      </c>
      <c r="I145" t="str">
        <f t="shared" ca="1" si="47"/>
        <v/>
      </c>
      <c r="L145" s="7"/>
      <c r="M145" s="19"/>
      <c r="O145" s="139"/>
      <c r="P145" s="9">
        <f t="shared" si="61"/>
        <v>0</v>
      </c>
      <c r="Q145" s="9">
        <f t="shared" si="62"/>
        <v>0</v>
      </c>
      <c r="R145" s="14">
        <f t="shared" si="63"/>
        <v>0</v>
      </c>
      <c r="S145" s="177"/>
      <c r="T145" s="28" t="str">
        <f t="shared" ca="1" si="64"/>
        <v/>
      </c>
      <c r="U145" s="28" t="str">
        <f t="shared" ca="1" si="65"/>
        <v/>
      </c>
      <c r="V145" s="9" t="str">
        <f t="shared" ca="1" si="66"/>
        <v/>
      </c>
      <c r="W145" s="9" t="str">
        <f t="shared" ca="1" si="67"/>
        <v/>
      </c>
      <c r="X145" s="9" t="str">
        <f t="shared" ca="1" si="68"/>
        <v/>
      </c>
      <c r="Y145" s="9" t="str">
        <f t="shared" ca="1" si="69"/>
        <v/>
      </c>
      <c r="Z145" s="33" t="str">
        <f t="shared" ca="1" si="70"/>
        <v/>
      </c>
      <c r="AA145" s="33" t="str">
        <f t="shared" ca="1" si="71"/>
        <v/>
      </c>
      <c r="AB145" s="33" t="str">
        <f t="shared" ca="1" si="72"/>
        <v/>
      </c>
    </row>
    <row r="146" spans="1:28" hidden="1" x14ac:dyDescent="0.25">
      <c r="B146" s="191"/>
      <c r="D146" s="11"/>
      <c r="F146" s="6"/>
      <c r="G146" s="30"/>
      <c r="H146" s="30" t="str">
        <f t="shared" ref="H146:H152" si="73">IF((G146) &gt;= DATE(1,1,2023), (G146)+ 5,"")</f>
        <v/>
      </c>
      <c r="I146" t="str">
        <f t="shared" ca="1" si="47"/>
        <v/>
      </c>
      <c r="L146" s="7"/>
      <c r="M146" s="19"/>
      <c r="O146" s="139"/>
      <c r="P146" s="9">
        <f t="shared" si="61"/>
        <v>0</v>
      </c>
      <c r="Q146" s="9">
        <f t="shared" si="62"/>
        <v>0</v>
      </c>
      <c r="R146" s="14">
        <f t="shared" si="63"/>
        <v>0</v>
      </c>
      <c r="S146" s="177"/>
      <c r="T146" s="28" t="str">
        <f t="shared" ca="1" si="64"/>
        <v/>
      </c>
      <c r="U146" s="28" t="str">
        <f t="shared" ca="1" si="65"/>
        <v/>
      </c>
      <c r="V146" s="9" t="str">
        <f t="shared" ca="1" si="66"/>
        <v/>
      </c>
      <c r="W146" s="9" t="str">
        <f t="shared" ca="1" si="67"/>
        <v/>
      </c>
      <c r="X146" s="9" t="str">
        <f t="shared" ca="1" si="68"/>
        <v/>
      </c>
      <c r="Y146" s="9" t="str">
        <f t="shared" ca="1" si="69"/>
        <v/>
      </c>
      <c r="Z146" s="33" t="str">
        <f t="shared" ca="1" si="70"/>
        <v/>
      </c>
      <c r="AA146" s="33" t="str">
        <f t="shared" ca="1" si="71"/>
        <v/>
      </c>
      <c r="AB146" s="33" t="str">
        <f t="shared" ca="1" si="72"/>
        <v/>
      </c>
    </row>
    <row r="147" spans="1:28" hidden="1" x14ac:dyDescent="0.25">
      <c r="B147" s="191"/>
      <c r="D147" s="11"/>
      <c r="F147" s="6"/>
      <c r="G147" s="30"/>
      <c r="H147" s="30" t="str">
        <f t="shared" si="73"/>
        <v/>
      </c>
      <c r="I147" t="str">
        <f t="shared" ca="1" si="47"/>
        <v/>
      </c>
      <c r="L147" s="7"/>
      <c r="M147" s="19"/>
      <c r="O147" s="139"/>
      <c r="P147" s="9">
        <f t="shared" si="61"/>
        <v>0</v>
      </c>
      <c r="Q147" s="9">
        <f t="shared" si="62"/>
        <v>0</v>
      </c>
      <c r="R147" s="14">
        <f t="shared" si="63"/>
        <v>0</v>
      </c>
      <c r="S147" s="177"/>
      <c r="T147" s="28" t="str">
        <f t="shared" ca="1" si="64"/>
        <v/>
      </c>
      <c r="U147" s="28" t="str">
        <f t="shared" ca="1" si="65"/>
        <v/>
      </c>
      <c r="V147" s="9" t="str">
        <f t="shared" ca="1" si="66"/>
        <v/>
      </c>
      <c r="W147" s="9" t="str">
        <f t="shared" ca="1" si="67"/>
        <v/>
      </c>
      <c r="X147" s="9" t="str">
        <f t="shared" ca="1" si="68"/>
        <v/>
      </c>
      <c r="Y147" s="9" t="str">
        <f t="shared" ca="1" si="69"/>
        <v/>
      </c>
      <c r="Z147" s="33" t="str">
        <f t="shared" ca="1" si="70"/>
        <v/>
      </c>
      <c r="AA147" s="33" t="str">
        <f t="shared" ca="1" si="71"/>
        <v/>
      </c>
      <c r="AB147" s="33" t="str">
        <f t="shared" ca="1" si="72"/>
        <v/>
      </c>
    </row>
    <row r="148" spans="1:28" hidden="1" x14ac:dyDescent="0.25">
      <c r="B148" s="191"/>
      <c r="D148" s="11"/>
      <c r="F148" s="6"/>
      <c r="G148" s="30"/>
      <c r="H148" s="30" t="str">
        <f t="shared" si="73"/>
        <v/>
      </c>
      <c r="I148" t="str">
        <f t="shared" ca="1" si="47"/>
        <v/>
      </c>
      <c r="L148" s="7"/>
      <c r="M148" s="19"/>
      <c r="O148" s="139"/>
      <c r="P148" s="9">
        <f t="shared" si="61"/>
        <v>0</v>
      </c>
      <c r="Q148" s="9">
        <f t="shared" si="62"/>
        <v>0</v>
      </c>
      <c r="R148" s="14">
        <f t="shared" si="63"/>
        <v>0</v>
      </c>
      <c r="S148" s="177"/>
      <c r="T148" s="28" t="str">
        <f t="shared" ca="1" si="64"/>
        <v/>
      </c>
      <c r="U148" s="28" t="str">
        <f t="shared" ca="1" si="65"/>
        <v/>
      </c>
      <c r="V148" s="9" t="str">
        <f t="shared" ca="1" si="66"/>
        <v/>
      </c>
      <c r="W148" s="9" t="str">
        <f t="shared" ca="1" si="67"/>
        <v/>
      </c>
      <c r="X148" s="9" t="str">
        <f t="shared" ca="1" si="68"/>
        <v/>
      </c>
      <c r="Y148" s="9" t="str">
        <f t="shared" ca="1" si="69"/>
        <v/>
      </c>
      <c r="Z148" s="33" t="str">
        <f t="shared" ca="1" si="70"/>
        <v/>
      </c>
      <c r="AA148" s="33" t="str">
        <f t="shared" ca="1" si="71"/>
        <v/>
      </c>
      <c r="AB148" s="33" t="str">
        <f t="shared" ca="1" si="72"/>
        <v/>
      </c>
    </row>
    <row r="149" spans="1:28" hidden="1" x14ac:dyDescent="0.25">
      <c r="B149" s="191"/>
      <c r="D149" s="11"/>
      <c r="F149" s="6"/>
      <c r="G149" s="30"/>
      <c r="H149" s="30" t="str">
        <f t="shared" si="73"/>
        <v/>
      </c>
      <c r="I149" t="str">
        <f t="shared" ca="1" si="47"/>
        <v/>
      </c>
      <c r="L149" s="7"/>
      <c r="M149" s="19"/>
      <c r="O149" s="139"/>
      <c r="P149" s="9">
        <f t="shared" si="61"/>
        <v>0</v>
      </c>
      <c r="Q149" s="9">
        <f t="shared" si="62"/>
        <v>0</v>
      </c>
      <c r="R149" s="14">
        <f t="shared" si="63"/>
        <v>0</v>
      </c>
      <c r="S149" s="177"/>
      <c r="T149" s="28" t="str">
        <f t="shared" ca="1" si="64"/>
        <v/>
      </c>
      <c r="U149" s="28" t="str">
        <f t="shared" ca="1" si="65"/>
        <v/>
      </c>
      <c r="V149" s="9" t="str">
        <f t="shared" ca="1" si="66"/>
        <v/>
      </c>
      <c r="W149" s="9" t="str">
        <f t="shared" ca="1" si="67"/>
        <v/>
      </c>
      <c r="X149" s="9" t="str">
        <f t="shared" ca="1" si="68"/>
        <v/>
      </c>
      <c r="Y149" s="9" t="str">
        <f t="shared" ca="1" si="69"/>
        <v/>
      </c>
      <c r="Z149" s="33" t="str">
        <f t="shared" ca="1" si="70"/>
        <v/>
      </c>
      <c r="AA149" s="33" t="str">
        <f t="shared" ca="1" si="71"/>
        <v/>
      </c>
      <c r="AB149" s="33" t="str">
        <f t="shared" ca="1" si="72"/>
        <v/>
      </c>
    </row>
    <row r="150" spans="1:28" hidden="1" x14ac:dyDescent="0.25">
      <c r="B150" s="191"/>
      <c r="D150" s="11"/>
      <c r="F150" s="6"/>
      <c r="G150" s="30"/>
      <c r="H150" s="30" t="str">
        <f t="shared" si="73"/>
        <v/>
      </c>
      <c r="I150" t="str">
        <f t="shared" ca="1" si="47"/>
        <v/>
      </c>
      <c r="L150" s="7"/>
      <c r="M150" s="19"/>
      <c r="O150" s="139"/>
      <c r="P150" s="9">
        <f t="shared" si="61"/>
        <v>0</v>
      </c>
      <c r="Q150" s="9">
        <f t="shared" si="62"/>
        <v>0</v>
      </c>
      <c r="R150" s="14">
        <f t="shared" si="63"/>
        <v>0</v>
      </c>
      <c r="S150" s="177"/>
      <c r="T150" s="28" t="str">
        <f t="shared" ca="1" si="64"/>
        <v/>
      </c>
      <c r="U150" s="28" t="str">
        <f t="shared" ca="1" si="65"/>
        <v/>
      </c>
      <c r="V150" s="9" t="str">
        <f t="shared" ca="1" si="66"/>
        <v/>
      </c>
      <c r="W150" s="9" t="str">
        <f t="shared" ca="1" si="67"/>
        <v/>
      </c>
      <c r="X150" s="9" t="str">
        <f t="shared" ca="1" si="68"/>
        <v/>
      </c>
      <c r="Y150" s="9" t="str">
        <f t="shared" ca="1" si="69"/>
        <v/>
      </c>
      <c r="Z150" s="33" t="str">
        <f t="shared" ca="1" si="70"/>
        <v/>
      </c>
      <c r="AA150" s="33" t="str">
        <f t="shared" ca="1" si="71"/>
        <v/>
      </c>
      <c r="AB150" s="33" t="str">
        <f t="shared" ca="1" si="72"/>
        <v/>
      </c>
    </row>
    <row r="151" spans="1:28" hidden="1" x14ac:dyDescent="0.25">
      <c r="B151" s="191"/>
      <c r="D151" s="11"/>
      <c r="F151" s="6"/>
      <c r="G151" s="30"/>
      <c r="H151" s="30" t="str">
        <f t="shared" si="73"/>
        <v/>
      </c>
      <c r="I151" t="str">
        <f t="shared" ca="1" si="47"/>
        <v/>
      </c>
      <c r="L151" s="7"/>
      <c r="M151" s="19"/>
      <c r="O151" s="139"/>
      <c r="P151" s="9">
        <f t="shared" si="61"/>
        <v>0</v>
      </c>
      <c r="Q151" s="9">
        <f t="shared" si="62"/>
        <v>0</v>
      </c>
      <c r="R151" s="14">
        <f t="shared" si="63"/>
        <v>0</v>
      </c>
      <c r="S151" s="177"/>
      <c r="T151" s="28" t="str">
        <f t="shared" ca="1" si="64"/>
        <v/>
      </c>
      <c r="U151" s="28" t="str">
        <f t="shared" ca="1" si="65"/>
        <v/>
      </c>
      <c r="V151" s="9" t="str">
        <f t="shared" ca="1" si="66"/>
        <v/>
      </c>
      <c r="W151" s="9" t="str">
        <f t="shared" ca="1" si="67"/>
        <v/>
      </c>
      <c r="X151" s="9" t="str">
        <f t="shared" ca="1" si="68"/>
        <v/>
      </c>
      <c r="Y151" s="9" t="str">
        <f t="shared" ca="1" si="69"/>
        <v/>
      </c>
      <c r="Z151" s="33" t="str">
        <f t="shared" ca="1" si="70"/>
        <v/>
      </c>
      <c r="AA151" s="33" t="str">
        <f t="shared" ca="1" si="71"/>
        <v/>
      </c>
      <c r="AB151" s="33" t="str">
        <f t="shared" ca="1" si="72"/>
        <v/>
      </c>
    </row>
    <row r="152" spans="1:28" x14ac:dyDescent="0.25">
      <c r="B152" s="192"/>
      <c r="C152" s="95"/>
      <c r="D152" s="96"/>
      <c r="E152" s="95"/>
      <c r="F152" s="97"/>
      <c r="G152" s="98"/>
      <c r="H152" s="98" t="str">
        <f t="shared" si="73"/>
        <v/>
      </c>
      <c r="I152" s="95" t="str">
        <f t="shared" ca="1" si="47"/>
        <v/>
      </c>
      <c r="J152" s="95"/>
      <c r="K152" s="95"/>
      <c r="L152" s="99"/>
      <c r="M152" s="100"/>
      <c r="O152" s="139"/>
      <c r="P152" s="9">
        <f t="shared" si="61"/>
        <v>0</v>
      </c>
      <c r="Q152" s="9">
        <f t="shared" si="62"/>
        <v>0</v>
      </c>
      <c r="R152" s="14">
        <f t="shared" si="63"/>
        <v>0</v>
      </c>
      <c r="S152" s="177"/>
      <c r="T152" s="28" t="str">
        <f t="shared" ca="1" si="64"/>
        <v/>
      </c>
      <c r="U152" s="28" t="str">
        <f t="shared" ca="1" si="65"/>
        <v/>
      </c>
      <c r="V152" s="9" t="str">
        <f t="shared" ca="1" si="66"/>
        <v/>
      </c>
      <c r="W152" s="9" t="str">
        <f t="shared" ca="1" si="67"/>
        <v/>
      </c>
      <c r="X152" s="9" t="str">
        <f t="shared" ca="1" si="68"/>
        <v/>
      </c>
      <c r="Y152" s="9" t="str">
        <f t="shared" ca="1" si="69"/>
        <v/>
      </c>
      <c r="Z152" s="33" t="str">
        <f t="shared" ca="1" si="70"/>
        <v/>
      </c>
      <c r="AA152" s="33" t="str">
        <f t="shared" ca="1" si="71"/>
        <v/>
      </c>
      <c r="AB152" s="33" t="str">
        <f t="shared" ca="1" si="72"/>
        <v/>
      </c>
    </row>
    <row r="153" spans="1:28" x14ac:dyDescent="0.25">
      <c r="C153" s="9"/>
      <c r="I153" s="154" t="s">
        <v>50</v>
      </c>
      <c r="J153" s="154"/>
      <c r="K153" s="154"/>
      <c r="L153" s="154"/>
      <c r="M153" s="154"/>
      <c r="P153" s="9">
        <f t="shared" ref="P153:AB153" si="74">SUM(P3:P152)</f>
        <v>1844</v>
      </c>
      <c r="Q153" s="9">
        <f t="shared" si="74"/>
        <v>1106.4000000000001</v>
      </c>
      <c r="R153" s="14">
        <f t="shared" si="74"/>
        <v>737.6</v>
      </c>
      <c r="S153" s="120">
        <f t="shared" si="74"/>
        <v>27660</v>
      </c>
      <c r="T153" s="28">
        <f t="shared" ca="1" si="74"/>
        <v>0</v>
      </c>
      <c r="U153" s="28">
        <f t="shared" ca="1" si="74"/>
        <v>0</v>
      </c>
      <c r="V153" s="9">
        <f t="shared" ca="1" si="74"/>
        <v>0</v>
      </c>
      <c r="W153" s="9">
        <f t="shared" ca="1" si="74"/>
        <v>0</v>
      </c>
      <c r="X153" s="9">
        <f t="shared" ca="1" si="74"/>
        <v>0</v>
      </c>
      <c r="Y153" s="9">
        <f t="shared" ca="1" si="74"/>
        <v>0</v>
      </c>
      <c r="Z153" s="33">
        <f t="shared" ca="1" si="74"/>
        <v>0</v>
      </c>
      <c r="AA153" s="32">
        <f t="shared" ca="1" si="74"/>
        <v>0</v>
      </c>
      <c r="AB153" s="33">
        <f t="shared" ca="1" si="74"/>
        <v>0</v>
      </c>
    </row>
    <row r="154" spans="1:28" x14ac:dyDescent="0.25">
      <c r="T154" s="189" t="s">
        <v>51</v>
      </c>
      <c r="U154" s="189"/>
      <c r="V154" s="189"/>
      <c r="W154" s="189" t="s">
        <v>52</v>
      </c>
      <c r="X154" s="189"/>
      <c r="Y154" s="189"/>
      <c r="Z154" s="189" t="s">
        <v>53</v>
      </c>
      <c r="AA154" s="189"/>
      <c r="AB154" s="189"/>
    </row>
    <row r="156" spans="1:28" x14ac:dyDescent="0.25">
      <c r="C156" s="9"/>
      <c r="I156" s="154" t="s">
        <v>54</v>
      </c>
      <c r="J156" s="154"/>
      <c r="K156" s="154"/>
      <c r="L156" s="154"/>
      <c r="M156" s="154"/>
      <c r="P156" s="9">
        <f ca="1">P153-T153-Z153</f>
        <v>1844</v>
      </c>
      <c r="Q156" s="9">
        <f ca="1">Q153-U153-X153</f>
        <v>1106.4000000000001</v>
      </c>
      <c r="R156" s="9">
        <f ca="1">R153-V153-Y153</f>
        <v>737.6</v>
      </c>
    </row>
    <row r="158" spans="1:28" x14ac:dyDescent="0.25">
      <c r="J158" s="147" t="s">
        <v>55</v>
      </c>
      <c r="K158" s="147"/>
      <c r="L158" s="147"/>
      <c r="M158" s="147"/>
      <c r="P158">
        <f>SUM(K3:K152)</f>
        <v>0</v>
      </c>
    </row>
    <row r="159" spans="1:28" x14ac:dyDescent="0.25">
      <c r="A159"/>
      <c r="G159"/>
      <c r="H159"/>
      <c r="S159"/>
      <c r="T159"/>
      <c r="U159"/>
    </row>
    <row r="160" spans="1:28" x14ac:dyDescent="0.25">
      <c r="A160"/>
      <c r="G160"/>
      <c r="H160"/>
      <c r="S160"/>
      <c r="T160"/>
      <c r="U160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</sheetData>
  <mergeCells count="62">
    <mergeCell ref="B144:B152"/>
    <mergeCell ref="O144:O152"/>
    <mergeCell ref="S144:S152"/>
    <mergeCell ref="T154:V154"/>
    <mergeCell ref="W154:Y154"/>
    <mergeCell ref="Z154:AB154"/>
    <mergeCell ref="S115:S123"/>
    <mergeCell ref="S61:S69"/>
    <mergeCell ref="S70:S78"/>
    <mergeCell ref="S79:S87"/>
    <mergeCell ref="S88:S96"/>
    <mergeCell ref="S106:S114"/>
    <mergeCell ref="B70:B78"/>
    <mergeCell ref="B79:B87"/>
    <mergeCell ref="S97:S105"/>
    <mergeCell ref="B135:B143"/>
    <mergeCell ref="I1:K1"/>
    <mergeCell ref="L2:M2"/>
    <mergeCell ref="B3:B12"/>
    <mergeCell ref="B13:B21"/>
    <mergeCell ref="S22:S32"/>
    <mergeCell ref="S33:S41"/>
    <mergeCell ref="S42:S50"/>
    <mergeCell ref="S3:S12"/>
    <mergeCell ref="S13:S21"/>
    <mergeCell ref="S124:S134"/>
    <mergeCell ref="S135:S143"/>
    <mergeCell ref="S51:S60"/>
    <mergeCell ref="A1:A2"/>
    <mergeCell ref="T1:V1"/>
    <mergeCell ref="Z1:AB1"/>
    <mergeCell ref="J158:M158"/>
    <mergeCell ref="B22:B32"/>
    <mergeCell ref="B88:B96"/>
    <mergeCell ref="I153:M153"/>
    <mergeCell ref="I156:M156"/>
    <mergeCell ref="B33:B41"/>
    <mergeCell ref="B42:B50"/>
    <mergeCell ref="B51:B60"/>
    <mergeCell ref="B61:B69"/>
    <mergeCell ref="B97:B105"/>
    <mergeCell ref="B106:B114"/>
    <mergeCell ref="B115:B123"/>
    <mergeCell ref="B124:B134"/>
    <mergeCell ref="AD79:AD87"/>
    <mergeCell ref="O79:O87"/>
    <mergeCell ref="O88:O96"/>
    <mergeCell ref="O3:O12"/>
    <mergeCell ref="O13:O21"/>
    <mergeCell ref="O22:O32"/>
    <mergeCell ref="O33:O41"/>
    <mergeCell ref="O42:O50"/>
    <mergeCell ref="O51:O60"/>
    <mergeCell ref="O61:O69"/>
    <mergeCell ref="O70:O78"/>
    <mergeCell ref="O124:O134"/>
    <mergeCell ref="O135:O143"/>
    <mergeCell ref="W1:Y1"/>
    <mergeCell ref="N2:O2"/>
    <mergeCell ref="O97:O105"/>
    <mergeCell ref="O106:O114"/>
    <mergeCell ref="O115:O123"/>
  </mergeCells>
  <conditionalFormatting sqref="C3:C152 K3:K152">
    <cfRule type="expression" dxfId="45" priority="1">
      <formula>$K3="Pagado"</formula>
    </cfRule>
  </conditionalFormatting>
  <conditionalFormatting sqref="I3:I152">
    <cfRule type="expression" dxfId="44" priority="6">
      <formula>$I3="PAGO TARDIO"</formula>
    </cfRule>
    <cfRule type="expression" dxfId="43" priority="16">
      <formula>$I3="NO PAGADO"</formula>
    </cfRule>
    <cfRule type="expression" dxfId="42" priority="19">
      <formula>$I3="PAGADO"</formula>
    </cfRule>
  </conditionalFormatting>
  <conditionalFormatting sqref="J3:J152">
    <cfRule type="expression" dxfId="41" priority="18">
      <formula>$J3="Pagado"</formula>
    </cfRule>
  </conditionalFormatting>
  <conditionalFormatting sqref="M3:M152">
    <cfRule type="expression" dxfId="40" priority="7">
      <formula>$M3=0</formula>
    </cfRule>
    <cfRule type="expression" dxfId="39" priority="8">
      <formula>$M3=1</formula>
    </cfRule>
  </conditionalFormatting>
  <conditionalFormatting sqref="T3:T153">
    <cfRule type="expression" dxfId="38" priority="12">
      <formula>ISNUMBER(V3)</formula>
    </cfRule>
  </conditionalFormatting>
  <conditionalFormatting sqref="U3:U153">
    <cfRule type="expression" dxfId="37" priority="13">
      <formula>ISNUMBER(V3)</formula>
    </cfRule>
  </conditionalFormatting>
  <conditionalFormatting sqref="V3:V153">
    <cfRule type="expression" dxfId="36" priority="4">
      <formula>ISNUMBER(V3)</formula>
    </cfRule>
  </conditionalFormatting>
  <conditionalFormatting sqref="W3:Y153">
    <cfRule type="expression" dxfId="35" priority="2">
      <formula>ISNUMBER(W3)</formula>
    </cfRule>
  </conditionalFormatting>
  <conditionalFormatting sqref="Z3:AB153">
    <cfRule type="expression" dxfId="34" priority="9">
      <formula>ISNUMBER(Z3)</formula>
    </cfRule>
  </conditionalFormatting>
  <pageMargins left="0.7" right="0.7" top="0.75" bottom="0.75" header="0.3" footer="0.3"/>
  <pageSetup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AF9BC-3159-4051-B326-22C5B5ACA122}">
  <dimension ref="A1:AB232"/>
  <sheetViews>
    <sheetView topLeftCell="A26" zoomScale="80" zoomScaleNormal="80" workbookViewId="0">
      <selection activeCell="E48" sqref="E48"/>
    </sheetView>
  </sheetViews>
  <sheetFormatPr baseColWidth="10" defaultColWidth="11.42578125" defaultRowHeight="15" x14ac:dyDescent="0.25"/>
  <cols>
    <col min="1" max="1" width="5.7109375" style="25" customWidth="1"/>
    <col min="2" max="2" width="23.5703125" customWidth="1"/>
    <col min="3" max="3" width="4.85546875" customWidth="1"/>
    <col min="4" max="4" width="10.140625" customWidth="1"/>
    <col min="5" max="5" width="21.42578125" customWidth="1"/>
    <col min="6" max="6" width="5" customWidth="1"/>
    <col min="7" max="8" width="15.5703125" style="7" customWidth="1"/>
    <col min="9" max="9" width="10.5703125" customWidth="1"/>
    <col min="10" max="10" width="7" customWidth="1"/>
    <col min="11" max="11" width="7.7109375" customWidth="1"/>
    <col min="12" max="12" width="6.7109375" customWidth="1"/>
    <col min="13" max="13" width="8" customWidth="1"/>
    <col min="14" max="14" width="8" hidden="1" customWidth="1"/>
    <col min="15" max="15" width="8" style="81" hidden="1" customWidth="1"/>
    <col min="16" max="16" width="17.140625" customWidth="1"/>
    <col min="17" max="17" width="17.42578125" customWidth="1"/>
    <col min="18" max="18" width="14" customWidth="1"/>
    <col min="19" max="19" width="15.5703125" style="7" customWidth="1"/>
    <col min="20" max="21" width="13.5703125" style="1" customWidth="1"/>
    <col min="22" max="22" width="13.5703125" customWidth="1"/>
    <col min="23" max="25" width="14.140625" customWidth="1"/>
    <col min="26" max="28" width="14.5703125" customWidth="1"/>
  </cols>
  <sheetData>
    <row r="1" spans="1:28" ht="11.25" customHeight="1" x14ac:dyDescent="0.25">
      <c r="B1" s="1"/>
      <c r="C1" s="1" t="s">
        <v>0</v>
      </c>
      <c r="D1" s="1"/>
      <c r="E1" s="1"/>
      <c r="F1" s="1"/>
      <c r="I1" s="141" t="s">
        <v>1</v>
      </c>
      <c r="J1" s="142"/>
      <c r="K1" s="181"/>
      <c r="L1" s="1"/>
      <c r="M1" s="1" t="s">
        <v>3</v>
      </c>
      <c r="P1" s="1"/>
      <c r="Q1" s="1"/>
      <c r="R1" s="1"/>
      <c r="T1" s="140" t="s">
        <v>4</v>
      </c>
      <c r="U1" s="140"/>
      <c r="V1" s="140"/>
      <c r="W1" s="140" t="s">
        <v>5</v>
      </c>
      <c r="X1" s="140"/>
      <c r="Y1" s="140"/>
      <c r="Z1" s="140" t="s">
        <v>6</v>
      </c>
      <c r="AA1" s="140"/>
      <c r="AB1" s="140"/>
    </row>
    <row r="2" spans="1:28" ht="15.75" thickBot="1" x14ac:dyDescent="0.3">
      <c r="B2" s="39" t="s">
        <v>7</v>
      </c>
      <c r="C2" s="42" t="s">
        <v>56</v>
      </c>
      <c r="D2" s="37" t="s">
        <v>9</v>
      </c>
      <c r="E2" s="37" t="s">
        <v>10</v>
      </c>
      <c r="F2" s="121" t="s">
        <v>11</v>
      </c>
      <c r="G2" s="38" t="s">
        <v>57</v>
      </c>
      <c r="H2" s="43" t="s">
        <v>13</v>
      </c>
      <c r="I2" s="39" t="s">
        <v>10</v>
      </c>
      <c r="J2" s="22" t="s">
        <v>15</v>
      </c>
      <c r="K2" s="24" t="s">
        <v>16</v>
      </c>
      <c r="L2" s="182" t="s">
        <v>17</v>
      </c>
      <c r="M2" s="182"/>
      <c r="N2" s="141" t="s">
        <v>18</v>
      </c>
      <c r="O2" s="142"/>
      <c r="P2" s="1" t="s">
        <v>58</v>
      </c>
      <c r="Q2" t="s">
        <v>20</v>
      </c>
      <c r="R2" s="1" t="s">
        <v>21</v>
      </c>
      <c r="S2" s="7" t="s">
        <v>22</v>
      </c>
      <c r="T2" s="36" t="s">
        <v>23</v>
      </c>
      <c r="U2" s="36" t="s">
        <v>24</v>
      </c>
      <c r="V2" s="36" t="s">
        <v>25</v>
      </c>
      <c r="W2" s="41" t="s">
        <v>23</v>
      </c>
      <c r="X2" s="41" t="s">
        <v>24</v>
      </c>
      <c r="Y2" s="41" t="s">
        <v>25</v>
      </c>
      <c r="Z2" s="122" t="s">
        <v>59</v>
      </c>
      <c r="AA2" s="122" t="s">
        <v>27</v>
      </c>
      <c r="AB2" s="122" t="s">
        <v>25</v>
      </c>
    </row>
    <row r="3" spans="1:28" x14ac:dyDescent="0.25">
      <c r="B3" s="183" t="str">
        <f>'CA-A'!B3</f>
        <v>Luis Gomez</v>
      </c>
      <c r="C3" t="s">
        <v>29</v>
      </c>
      <c r="D3" s="10">
        <v>1000</v>
      </c>
      <c r="E3" s="2" t="s">
        <v>115</v>
      </c>
      <c r="F3" s="4">
        <v>0.08</v>
      </c>
      <c r="G3" s="29">
        <v>45952</v>
      </c>
      <c r="H3" s="29">
        <f>IF((G3) &gt;= DATE(1,1,2023), (G3)+ 5,"")</f>
        <v>45957</v>
      </c>
      <c r="I3" t="str">
        <f t="shared" ref="I3:I10" ca="1" si="0">IF(AND(ISNUMBER(G3),(G3&lt;=TODAY())),"NO PAGADO","")</f>
        <v/>
      </c>
      <c r="L3" s="17"/>
      <c r="M3" s="18"/>
      <c r="N3" t="str">
        <f>IF(M3=1,D3,"")</f>
        <v/>
      </c>
      <c r="O3" s="139">
        <f>SUM(N3:N12)</f>
        <v>0</v>
      </c>
      <c r="P3" s="8">
        <f>D3*F3</f>
        <v>80</v>
      </c>
      <c r="Q3" s="8">
        <f t="shared" ref="Q3:Q37" si="1">D3*0.04</f>
        <v>40</v>
      </c>
      <c r="R3" s="13">
        <f t="shared" ref="R3:R37" si="2">D3*(F3-0.04)</f>
        <v>40</v>
      </c>
      <c r="S3" s="176">
        <f>SUM(D3:D12)-O3</f>
        <v>4500</v>
      </c>
      <c r="T3" s="28" t="str">
        <f t="shared" ref="T3:T37" ca="1" si="3">IF(I3="NO PAGADO",P3,"")</f>
        <v/>
      </c>
      <c r="U3" s="28" t="str">
        <f t="shared" ref="U3:U37" ca="1" si="4">IF(I3="NO PAGADO",Q3,"")</f>
        <v/>
      </c>
      <c r="V3" s="9" t="str">
        <f t="shared" ref="V3:V37" ca="1" si="5">IF(I3="NO PAGADO",R3,"")</f>
        <v/>
      </c>
      <c r="W3" s="9" t="str">
        <f t="shared" ref="W3:W37" ca="1" si="6">IF(I3="PAGO TARDIO",P3,"")</f>
        <v/>
      </c>
      <c r="X3" s="9" t="str">
        <f t="shared" ref="X3:X37" ca="1" si="7">IF(I3="PAGO TARDIO",Q3,"")</f>
        <v/>
      </c>
      <c r="Y3" s="9" t="str">
        <f t="shared" ref="Y3:Y37" ca="1" si="8">IF(I3="PAGO TARDIO",R3,"")</f>
        <v/>
      </c>
      <c r="Z3" s="33" t="str">
        <f t="shared" ref="Z3:Z37" ca="1" si="9">IF(I3="PAGADO",P3,"")</f>
        <v/>
      </c>
      <c r="AA3" s="33" t="str">
        <f t="shared" ref="AA3:AA37" ca="1" si="10">IF(I3="PAGADO",Q3,"")</f>
        <v/>
      </c>
      <c r="AB3" s="33" t="str">
        <f t="shared" ref="AB3:AB37" ca="1" si="11">IF(I3="PAGADO",R3,"")</f>
        <v/>
      </c>
    </row>
    <row r="4" spans="1:28" x14ac:dyDescent="0.25">
      <c r="B4" s="184"/>
      <c r="C4" t="s">
        <v>29</v>
      </c>
      <c r="D4" s="11">
        <v>2000</v>
      </c>
      <c r="E4" t="s">
        <v>60</v>
      </c>
      <c r="F4" s="6">
        <v>0.08</v>
      </c>
      <c r="G4" s="30">
        <v>45946</v>
      </c>
      <c r="H4" s="30">
        <f t="shared" ref="H4:H11" si="12">IF((G4) &gt;= DATE(1,1,2023), (G4)+ 5,"")</f>
        <v>45951</v>
      </c>
      <c r="I4" t="str">
        <f t="shared" ca="1" si="0"/>
        <v/>
      </c>
      <c r="L4" s="7"/>
      <c r="M4" s="19"/>
      <c r="N4" t="str">
        <f t="shared" ref="N4:N70" si="13">IF(M4=1,D4,"")</f>
        <v/>
      </c>
      <c r="O4" s="139"/>
      <c r="P4" s="9">
        <f t="shared" ref="P4:P10" si="14">D4*F4</f>
        <v>160</v>
      </c>
      <c r="Q4" s="9">
        <f t="shared" si="1"/>
        <v>80</v>
      </c>
      <c r="R4" s="14">
        <f t="shared" si="2"/>
        <v>80</v>
      </c>
      <c r="S4" s="177"/>
      <c r="T4" s="28" t="str">
        <f t="shared" ca="1" si="3"/>
        <v/>
      </c>
      <c r="U4" s="28" t="str">
        <f t="shared" ca="1" si="4"/>
        <v/>
      </c>
      <c r="V4" s="9" t="str">
        <f t="shared" ca="1" si="5"/>
        <v/>
      </c>
      <c r="W4" s="9" t="str">
        <f t="shared" ca="1" si="6"/>
        <v/>
      </c>
      <c r="X4" s="9" t="str">
        <f t="shared" ca="1" si="7"/>
        <v/>
      </c>
      <c r="Y4" s="9" t="str">
        <f t="shared" ca="1" si="8"/>
        <v/>
      </c>
      <c r="Z4" s="33" t="str">
        <f t="shared" ca="1" si="9"/>
        <v/>
      </c>
      <c r="AA4" s="33" t="str">
        <f t="shared" ca="1" si="10"/>
        <v/>
      </c>
      <c r="AB4" s="33" t="str">
        <f t="shared" ca="1" si="11"/>
        <v/>
      </c>
    </row>
    <row r="5" spans="1:28" x14ac:dyDescent="0.25">
      <c r="B5" s="184"/>
      <c r="D5" s="11"/>
      <c r="F5" s="6"/>
      <c r="G5" s="30"/>
      <c r="H5" s="30" t="str">
        <f t="shared" si="12"/>
        <v/>
      </c>
      <c r="I5" t="str">
        <f t="shared" ca="1" si="0"/>
        <v/>
      </c>
      <c r="L5" s="7"/>
      <c r="M5" s="19"/>
      <c r="N5" t="str">
        <f t="shared" si="13"/>
        <v/>
      </c>
      <c r="O5" s="139"/>
      <c r="P5" s="9">
        <f t="shared" si="14"/>
        <v>0</v>
      </c>
      <c r="Q5" s="9">
        <f t="shared" si="1"/>
        <v>0</v>
      </c>
      <c r="R5" s="14">
        <f t="shared" si="2"/>
        <v>0</v>
      </c>
      <c r="S5" s="177"/>
      <c r="T5" s="28" t="str">
        <f t="shared" ca="1" si="3"/>
        <v/>
      </c>
      <c r="U5" s="28" t="str">
        <f t="shared" ca="1" si="4"/>
        <v/>
      </c>
      <c r="V5" s="9" t="str">
        <f t="shared" ca="1" si="5"/>
        <v/>
      </c>
      <c r="W5" s="9" t="str">
        <f t="shared" ca="1" si="6"/>
        <v/>
      </c>
      <c r="X5" s="9" t="str">
        <f t="shared" ca="1" si="7"/>
        <v/>
      </c>
      <c r="Y5" s="9" t="str">
        <f t="shared" ca="1" si="8"/>
        <v/>
      </c>
      <c r="Z5" s="33" t="str">
        <f t="shared" ca="1" si="9"/>
        <v/>
      </c>
      <c r="AA5" s="33" t="str">
        <f t="shared" ca="1" si="10"/>
        <v/>
      </c>
      <c r="AB5" s="33" t="str">
        <f t="shared" ca="1" si="11"/>
        <v/>
      </c>
    </row>
    <row r="6" spans="1:28" x14ac:dyDescent="0.25">
      <c r="B6" s="184"/>
      <c r="C6" t="s">
        <v>29</v>
      </c>
      <c r="D6" s="11">
        <v>1000</v>
      </c>
      <c r="E6" t="s">
        <v>62</v>
      </c>
      <c r="F6" s="6">
        <v>7.0000000000000007E-2</v>
      </c>
      <c r="G6" s="30">
        <v>45960</v>
      </c>
      <c r="H6" s="30">
        <f t="shared" si="12"/>
        <v>45965</v>
      </c>
      <c r="I6" t="str">
        <f t="shared" ca="1" si="0"/>
        <v/>
      </c>
      <c r="L6" s="7"/>
      <c r="M6" s="19"/>
      <c r="N6" t="str">
        <f t="shared" si="13"/>
        <v/>
      </c>
      <c r="O6" s="139"/>
      <c r="P6" s="9">
        <f t="shared" si="14"/>
        <v>70</v>
      </c>
      <c r="Q6" s="9">
        <f t="shared" si="1"/>
        <v>40</v>
      </c>
      <c r="R6" s="14">
        <f t="shared" si="2"/>
        <v>30.000000000000007</v>
      </c>
      <c r="S6" s="177"/>
      <c r="T6" s="28" t="str">
        <f t="shared" ca="1" si="3"/>
        <v/>
      </c>
      <c r="U6" s="28" t="str">
        <f t="shared" ca="1" si="4"/>
        <v/>
      </c>
      <c r="V6" s="9" t="str">
        <f t="shared" ca="1" si="5"/>
        <v/>
      </c>
      <c r="W6" s="9" t="str">
        <f t="shared" ca="1" si="6"/>
        <v/>
      </c>
      <c r="X6" s="9" t="str">
        <f t="shared" ca="1" si="7"/>
        <v/>
      </c>
      <c r="Y6" s="9" t="str">
        <f t="shared" ca="1" si="8"/>
        <v/>
      </c>
      <c r="Z6" s="33" t="str">
        <f t="shared" ca="1" si="9"/>
        <v/>
      </c>
      <c r="AA6" s="33" t="str">
        <f t="shared" ca="1" si="10"/>
        <v/>
      </c>
      <c r="AB6" s="33" t="str">
        <f t="shared" ca="1" si="11"/>
        <v/>
      </c>
    </row>
    <row r="7" spans="1:28" x14ac:dyDescent="0.25">
      <c r="A7" s="25">
        <v>1</v>
      </c>
      <c r="B7" s="184"/>
      <c r="C7" t="s">
        <v>29</v>
      </c>
      <c r="D7" s="11">
        <v>500</v>
      </c>
      <c r="E7" t="s">
        <v>116</v>
      </c>
      <c r="F7" s="6">
        <v>0.06</v>
      </c>
      <c r="G7" s="30">
        <v>45957</v>
      </c>
      <c r="H7" s="30">
        <f t="shared" si="12"/>
        <v>45962</v>
      </c>
      <c r="I7" t="str">
        <f t="shared" ca="1" si="0"/>
        <v/>
      </c>
      <c r="L7" s="7"/>
      <c r="M7" s="19"/>
      <c r="N7" t="str">
        <f t="shared" si="13"/>
        <v/>
      </c>
      <c r="O7" s="139"/>
      <c r="P7" s="9">
        <f t="shared" si="14"/>
        <v>30</v>
      </c>
      <c r="Q7" s="9">
        <f t="shared" si="1"/>
        <v>20</v>
      </c>
      <c r="R7" s="14">
        <f t="shared" si="2"/>
        <v>9.9999999999999982</v>
      </c>
      <c r="S7" s="177"/>
      <c r="T7" s="28" t="str">
        <f t="shared" ca="1" si="3"/>
        <v/>
      </c>
      <c r="U7" s="28" t="str">
        <f t="shared" ca="1" si="4"/>
        <v/>
      </c>
      <c r="V7" s="9" t="str">
        <f t="shared" ca="1" si="5"/>
        <v/>
      </c>
      <c r="W7" s="9" t="str">
        <f t="shared" ca="1" si="6"/>
        <v/>
      </c>
      <c r="X7" s="9" t="str">
        <f t="shared" ca="1" si="7"/>
        <v/>
      </c>
      <c r="Y7" s="9" t="str">
        <f t="shared" ca="1" si="8"/>
        <v/>
      </c>
      <c r="Z7" s="33" t="str">
        <f t="shared" ca="1" si="9"/>
        <v/>
      </c>
      <c r="AA7" s="33" t="str">
        <f t="shared" ca="1" si="10"/>
        <v/>
      </c>
      <c r="AB7" s="33" t="str">
        <f t="shared" ca="1" si="11"/>
        <v/>
      </c>
    </row>
    <row r="8" spans="1:28" hidden="1" x14ac:dyDescent="0.25">
      <c r="B8" s="184"/>
      <c r="D8" s="11"/>
      <c r="F8" s="6"/>
      <c r="G8" s="30"/>
      <c r="H8" s="30" t="str">
        <f t="shared" si="12"/>
        <v/>
      </c>
      <c r="I8" t="str">
        <f t="shared" ca="1" si="0"/>
        <v/>
      </c>
      <c r="L8" s="7"/>
      <c r="M8" s="19"/>
      <c r="N8" t="str">
        <f t="shared" si="13"/>
        <v/>
      </c>
      <c r="O8" s="139"/>
      <c r="P8" s="9">
        <f t="shared" si="14"/>
        <v>0</v>
      </c>
      <c r="Q8" s="9">
        <f t="shared" si="1"/>
        <v>0</v>
      </c>
      <c r="R8" s="14">
        <f t="shared" si="2"/>
        <v>0</v>
      </c>
      <c r="S8" s="177"/>
      <c r="T8" s="28" t="str">
        <f t="shared" ca="1" si="3"/>
        <v/>
      </c>
      <c r="U8" s="28" t="str">
        <f t="shared" ca="1" si="4"/>
        <v/>
      </c>
      <c r="V8" s="9" t="str">
        <f t="shared" ca="1" si="5"/>
        <v/>
      </c>
      <c r="W8" s="9" t="str">
        <f t="shared" ca="1" si="6"/>
        <v/>
      </c>
      <c r="X8" s="9" t="str">
        <f t="shared" ca="1" si="7"/>
        <v/>
      </c>
      <c r="Y8" s="9" t="str">
        <f t="shared" ca="1" si="8"/>
        <v/>
      </c>
      <c r="Z8" s="33" t="str">
        <f t="shared" ca="1" si="9"/>
        <v/>
      </c>
      <c r="AA8" s="33" t="str">
        <f t="shared" ca="1" si="10"/>
        <v/>
      </c>
      <c r="AB8" s="33" t="str">
        <f t="shared" ca="1" si="11"/>
        <v/>
      </c>
    </row>
    <row r="9" spans="1:28" hidden="1" x14ac:dyDescent="0.25">
      <c r="B9" s="184"/>
      <c r="D9" s="11"/>
      <c r="F9" s="6"/>
      <c r="G9" s="30"/>
      <c r="H9" s="30" t="str">
        <f t="shared" si="12"/>
        <v/>
      </c>
      <c r="I9" t="str">
        <f t="shared" ca="1" si="0"/>
        <v/>
      </c>
      <c r="L9" s="7"/>
      <c r="M9" s="19"/>
      <c r="N9" t="str">
        <f t="shared" si="13"/>
        <v/>
      </c>
      <c r="O9" s="139"/>
      <c r="P9" s="9">
        <f t="shared" si="14"/>
        <v>0</v>
      </c>
      <c r="Q9" s="9">
        <f t="shared" si="1"/>
        <v>0</v>
      </c>
      <c r="R9" s="14">
        <f t="shared" si="2"/>
        <v>0</v>
      </c>
      <c r="S9" s="177"/>
      <c r="T9" s="28" t="str">
        <f t="shared" ca="1" si="3"/>
        <v/>
      </c>
      <c r="U9" s="28" t="str">
        <f t="shared" ca="1" si="4"/>
        <v/>
      </c>
      <c r="V9" s="9" t="str">
        <f t="shared" ca="1" si="5"/>
        <v/>
      </c>
      <c r="W9" s="9" t="str">
        <f t="shared" ca="1" si="6"/>
        <v/>
      </c>
      <c r="X9" s="9" t="str">
        <f t="shared" ca="1" si="7"/>
        <v/>
      </c>
      <c r="Y9" s="9" t="str">
        <f t="shared" ca="1" si="8"/>
        <v/>
      </c>
      <c r="Z9" s="33" t="str">
        <f t="shared" ca="1" si="9"/>
        <v/>
      </c>
      <c r="AA9" s="33" t="str">
        <f t="shared" ca="1" si="10"/>
        <v/>
      </c>
      <c r="AB9" s="33" t="str">
        <f t="shared" ca="1" si="11"/>
        <v/>
      </c>
    </row>
    <row r="10" spans="1:28" x14ac:dyDescent="0.25">
      <c r="B10" s="184"/>
      <c r="D10" s="11"/>
      <c r="F10" s="6"/>
      <c r="G10" s="30"/>
      <c r="H10" s="30" t="str">
        <f t="shared" si="12"/>
        <v/>
      </c>
      <c r="I10" t="str">
        <f t="shared" ca="1" si="0"/>
        <v/>
      </c>
      <c r="L10" s="7"/>
      <c r="M10" s="19"/>
      <c r="N10" t="str">
        <f t="shared" si="13"/>
        <v/>
      </c>
      <c r="O10" s="139"/>
      <c r="P10" s="9">
        <f t="shared" si="14"/>
        <v>0</v>
      </c>
      <c r="Q10" s="9">
        <f t="shared" si="1"/>
        <v>0</v>
      </c>
      <c r="R10" s="14">
        <f t="shared" si="2"/>
        <v>0</v>
      </c>
      <c r="S10" s="177"/>
      <c r="T10" s="28" t="str">
        <f t="shared" ca="1" si="3"/>
        <v/>
      </c>
      <c r="U10" s="28" t="str">
        <f t="shared" ca="1" si="4"/>
        <v/>
      </c>
      <c r="V10" s="9" t="str">
        <f t="shared" ca="1" si="5"/>
        <v/>
      </c>
      <c r="W10" s="9" t="str">
        <f t="shared" ca="1" si="6"/>
        <v/>
      </c>
      <c r="X10" s="9" t="str">
        <f t="shared" ca="1" si="7"/>
        <v/>
      </c>
      <c r="Y10" s="9" t="str">
        <f t="shared" ca="1" si="8"/>
        <v/>
      </c>
      <c r="Z10" s="33" t="str">
        <f t="shared" ca="1" si="9"/>
        <v/>
      </c>
      <c r="AA10" s="33" t="str">
        <f t="shared" ca="1" si="10"/>
        <v/>
      </c>
      <c r="AB10" s="33" t="str">
        <f t="shared" ca="1" si="11"/>
        <v/>
      </c>
    </row>
    <row r="11" spans="1:28" x14ac:dyDescent="0.25">
      <c r="B11" s="184"/>
      <c r="D11" s="11"/>
      <c r="F11" s="6"/>
      <c r="G11" s="30"/>
      <c r="H11" s="30" t="str">
        <f t="shared" si="12"/>
        <v/>
      </c>
      <c r="L11" s="7"/>
      <c r="M11" s="19"/>
      <c r="O11" s="139"/>
      <c r="P11" s="9">
        <f>D11*F11</f>
        <v>0</v>
      </c>
      <c r="Q11" s="9">
        <f>D11*0.04</f>
        <v>0</v>
      </c>
      <c r="R11" s="14">
        <f>D11*(F11-0.04)</f>
        <v>0</v>
      </c>
      <c r="S11" s="177"/>
      <c r="T11" s="28"/>
      <c r="U11" s="28"/>
      <c r="V11" s="9"/>
      <c r="W11" s="9"/>
      <c r="X11" s="9"/>
      <c r="Y11" s="9"/>
      <c r="Z11" s="33" t="str">
        <f t="shared" si="9"/>
        <v/>
      </c>
      <c r="AA11" s="33" t="str">
        <f t="shared" si="10"/>
        <v/>
      </c>
      <c r="AB11" s="33" t="str">
        <f t="shared" si="11"/>
        <v/>
      </c>
    </row>
    <row r="12" spans="1:28" ht="15.75" thickBot="1" x14ac:dyDescent="0.3">
      <c r="B12" s="185"/>
      <c r="C12" s="3"/>
      <c r="D12" s="12"/>
      <c r="E12" s="3"/>
      <c r="F12" s="5"/>
      <c r="G12" s="31"/>
      <c r="H12" s="31" t="str">
        <f>IF((G12) &gt;= DATE(1,1,2023), (G12)+ 5,"")</f>
        <v/>
      </c>
      <c r="I12" s="3" t="str">
        <f t="shared" ref="I12:I17" ca="1" si="15">IF(AND(ISNUMBER(G12),(G12&lt;=TODAY())),"NO PAGADO","")</f>
        <v/>
      </c>
      <c r="J12" s="3"/>
      <c r="K12" s="3"/>
      <c r="L12" s="16"/>
      <c r="M12" s="20"/>
      <c r="N12" t="str">
        <f t="shared" si="13"/>
        <v/>
      </c>
      <c r="O12" s="139"/>
      <c r="P12" s="21"/>
      <c r="Q12" s="21"/>
      <c r="R12" s="15"/>
      <c r="S12" s="178"/>
      <c r="T12" s="27" t="str">
        <f t="shared" ca="1" si="3"/>
        <v/>
      </c>
      <c r="U12" s="27" t="str">
        <f t="shared" ca="1" si="4"/>
        <v/>
      </c>
      <c r="V12" s="21" t="str">
        <f t="shared" ca="1" si="5"/>
        <v/>
      </c>
      <c r="W12" s="21" t="str">
        <f t="shared" ca="1" si="6"/>
        <v/>
      </c>
      <c r="X12" s="21" t="str">
        <f t="shared" ca="1" si="7"/>
        <v/>
      </c>
      <c r="Y12" s="21" t="str">
        <f t="shared" ca="1" si="8"/>
        <v/>
      </c>
      <c r="Z12" s="34" t="str">
        <f t="shared" ca="1" si="9"/>
        <v/>
      </c>
      <c r="AA12" s="34" t="str">
        <f t="shared" ca="1" si="10"/>
        <v/>
      </c>
      <c r="AB12" s="34" t="str">
        <f t="shared" ca="1" si="11"/>
        <v/>
      </c>
    </row>
    <row r="13" spans="1:28" ht="15.75" customHeight="1" x14ac:dyDescent="0.25">
      <c r="B13" s="196" t="str">
        <f>'CA-A'!B13</f>
        <v>Cirila Pianto</v>
      </c>
      <c r="C13" t="s">
        <v>29</v>
      </c>
      <c r="D13" s="10">
        <v>2000</v>
      </c>
      <c r="E13" s="2" t="s">
        <v>64</v>
      </c>
      <c r="F13" s="4">
        <v>0.1</v>
      </c>
      <c r="G13" s="29">
        <v>45955</v>
      </c>
      <c r="H13" s="30">
        <f t="shared" ref="H13:H79" si="16">IF((G13) &gt;= DATE(1,1,2023), (G13)+ 5,"")</f>
        <v>45960</v>
      </c>
      <c r="I13" t="str">
        <f t="shared" ca="1" si="15"/>
        <v/>
      </c>
      <c r="L13" s="7"/>
      <c r="M13" s="19"/>
      <c r="N13" t="str">
        <f t="shared" si="13"/>
        <v/>
      </c>
      <c r="O13" s="139">
        <f>SUM(N13:N23)</f>
        <v>0</v>
      </c>
      <c r="P13" s="9">
        <f>D13*F13</f>
        <v>200</v>
      </c>
      <c r="Q13" s="9">
        <f t="shared" si="1"/>
        <v>80</v>
      </c>
      <c r="R13" s="14">
        <f t="shared" si="2"/>
        <v>120.00000000000001</v>
      </c>
      <c r="S13" s="176">
        <f>SUM(D13:D23)-O13</f>
        <v>4000</v>
      </c>
      <c r="T13" s="26" t="str">
        <f t="shared" ca="1" si="3"/>
        <v/>
      </c>
      <c r="U13" s="26" t="str">
        <f t="shared" ca="1" si="4"/>
        <v/>
      </c>
      <c r="V13" s="8" t="str">
        <f t="shared" ca="1" si="5"/>
        <v/>
      </c>
      <c r="W13" s="8" t="str">
        <f t="shared" ca="1" si="6"/>
        <v/>
      </c>
      <c r="X13" s="8" t="str">
        <f t="shared" ca="1" si="7"/>
        <v/>
      </c>
      <c r="Y13" s="8" t="str">
        <f t="shared" ca="1" si="8"/>
        <v/>
      </c>
      <c r="Z13" s="35" t="str">
        <f t="shared" ca="1" si="9"/>
        <v/>
      </c>
      <c r="AA13" s="35" t="str">
        <f t="shared" ca="1" si="10"/>
        <v/>
      </c>
      <c r="AB13" s="35" t="str">
        <f t="shared" ca="1" si="11"/>
        <v/>
      </c>
    </row>
    <row r="14" spans="1:28" hidden="1" x14ac:dyDescent="0.25">
      <c r="B14" s="197"/>
      <c r="D14" s="11"/>
      <c r="F14" s="6"/>
      <c r="G14" s="30"/>
      <c r="H14" s="30" t="str">
        <f t="shared" si="16"/>
        <v/>
      </c>
      <c r="I14" t="str">
        <f t="shared" ca="1" si="15"/>
        <v/>
      </c>
      <c r="L14" s="7"/>
      <c r="M14" s="19"/>
      <c r="N14" t="str">
        <f t="shared" si="13"/>
        <v/>
      </c>
      <c r="O14" s="139"/>
      <c r="P14" s="9">
        <f t="shared" ref="P14:P22" si="17">D14*F14</f>
        <v>0</v>
      </c>
      <c r="Q14" s="9">
        <f t="shared" si="1"/>
        <v>0</v>
      </c>
      <c r="R14" s="14">
        <f t="shared" si="2"/>
        <v>0</v>
      </c>
      <c r="S14" s="177"/>
      <c r="T14" s="28" t="str">
        <f t="shared" ca="1" si="3"/>
        <v/>
      </c>
      <c r="U14" s="28" t="str">
        <f t="shared" ca="1" si="4"/>
        <v/>
      </c>
      <c r="V14" s="9" t="str">
        <f t="shared" ca="1" si="5"/>
        <v/>
      </c>
      <c r="W14" s="9" t="str">
        <f t="shared" ca="1" si="6"/>
        <v/>
      </c>
      <c r="X14" s="9" t="str">
        <f t="shared" ca="1" si="7"/>
        <v/>
      </c>
      <c r="Y14" s="9" t="str">
        <f t="shared" ca="1" si="8"/>
        <v/>
      </c>
      <c r="Z14" s="33" t="str">
        <f t="shared" ca="1" si="9"/>
        <v/>
      </c>
      <c r="AA14" s="33" t="str">
        <f t="shared" ca="1" si="10"/>
        <v/>
      </c>
      <c r="AB14" s="33" t="str">
        <f t="shared" ca="1" si="11"/>
        <v/>
      </c>
    </row>
    <row r="15" spans="1:28" hidden="1" x14ac:dyDescent="0.25">
      <c r="B15" s="197"/>
      <c r="D15" s="11"/>
      <c r="F15" s="6"/>
      <c r="G15" s="30"/>
      <c r="H15" s="30" t="str">
        <f t="shared" si="16"/>
        <v/>
      </c>
      <c r="I15" t="str">
        <f t="shared" ca="1" si="15"/>
        <v/>
      </c>
      <c r="L15" s="7"/>
      <c r="M15" s="19"/>
      <c r="N15" t="str">
        <f t="shared" si="13"/>
        <v/>
      </c>
      <c r="O15" s="139"/>
      <c r="P15" s="9">
        <f t="shared" si="17"/>
        <v>0</v>
      </c>
      <c r="Q15" s="9">
        <f t="shared" si="1"/>
        <v>0</v>
      </c>
      <c r="R15" s="14">
        <f t="shared" si="2"/>
        <v>0</v>
      </c>
      <c r="S15" s="177"/>
      <c r="T15" s="28" t="str">
        <f t="shared" ca="1" si="3"/>
        <v/>
      </c>
      <c r="U15" s="28" t="str">
        <f t="shared" ca="1" si="4"/>
        <v/>
      </c>
      <c r="V15" s="9" t="str">
        <f t="shared" ca="1" si="5"/>
        <v/>
      </c>
      <c r="W15" s="9" t="str">
        <f t="shared" ca="1" si="6"/>
        <v/>
      </c>
      <c r="X15" s="9" t="str">
        <f t="shared" ca="1" si="7"/>
        <v/>
      </c>
      <c r="Y15" s="9" t="str">
        <f t="shared" ca="1" si="8"/>
        <v/>
      </c>
      <c r="Z15" s="33" t="str">
        <f t="shared" ca="1" si="9"/>
        <v/>
      </c>
      <c r="AA15" s="33" t="str">
        <f t="shared" ca="1" si="10"/>
        <v/>
      </c>
      <c r="AB15" s="33" t="str">
        <f t="shared" ca="1" si="11"/>
        <v/>
      </c>
    </row>
    <row r="16" spans="1:28" hidden="1" x14ac:dyDescent="0.25">
      <c r="B16" s="197"/>
      <c r="D16" s="11"/>
      <c r="F16" s="6"/>
      <c r="G16" s="30"/>
      <c r="H16" s="30" t="str">
        <f t="shared" si="16"/>
        <v/>
      </c>
      <c r="I16" t="str">
        <f t="shared" ca="1" si="15"/>
        <v/>
      </c>
      <c r="L16" s="7"/>
      <c r="M16" s="19"/>
      <c r="N16" t="str">
        <f t="shared" si="13"/>
        <v/>
      </c>
      <c r="O16" s="139"/>
      <c r="P16" s="9">
        <f t="shared" si="17"/>
        <v>0</v>
      </c>
      <c r="Q16" s="9">
        <f t="shared" si="1"/>
        <v>0</v>
      </c>
      <c r="R16" s="14">
        <f t="shared" si="2"/>
        <v>0</v>
      </c>
      <c r="S16" s="177"/>
      <c r="T16" s="28" t="str">
        <f t="shared" ca="1" si="3"/>
        <v/>
      </c>
      <c r="U16" s="28" t="str">
        <f t="shared" ca="1" si="4"/>
        <v/>
      </c>
      <c r="V16" s="9" t="str">
        <f t="shared" ca="1" si="5"/>
        <v/>
      </c>
      <c r="W16" s="9" t="str">
        <f t="shared" ca="1" si="6"/>
        <v/>
      </c>
      <c r="X16" s="9" t="str">
        <f t="shared" ca="1" si="7"/>
        <v/>
      </c>
      <c r="Y16" s="9" t="str">
        <f t="shared" ca="1" si="8"/>
        <v/>
      </c>
      <c r="Z16" s="33" t="str">
        <f t="shared" ca="1" si="9"/>
        <v/>
      </c>
      <c r="AA16" s="33" t="str">
        <f t="shared" ca="1" si="10"/>
        <v/>
      </c>
      <c r="AB16" s="33" t="str">
        <f t="shared" ca="1" si="11"/>
        <v/>
      </c>
    </row>
    <row r="17" spans="1:28" hidden="1" x14ac:dyDescent="0.25">
      <c r="A17" s="25">
        <v>2</v>
      </c>
      <c r="B17" s="197"/>
      <c r="D17" s="11"/>
      <c r="F17" s="6"/>
      <c r="G17" s="30"/>
      <c r="H17" s="30" t="str">
        <f t="shared" si="16"/>
        <v/>
      </c>
      <c r="I17" t="str">
        <f t="shared" ca="1" si="15"/>
        <v/>
      </c>
      <c r="L17" s="7"/>
      <c r="M17" s="19"/>
      <c r="N17" t="str">
        <f t="shared" si="13"/>
        <v/>
      </c>
      <c r="O17" s="139"/>
      <c r="P17" s="9">
        <f t="shared" si="17"/>
        <v>0</v>
      </c>
      <c r="Q17" s="9">
        <f t="shared" si="1"/>
        <v>0</v>
      </c>
      <c r="R17" s="14">
        <f t="shared" si="2"/>
        <v>0</v>
      </c>
      <c r="S17" s="177"/>
      <c r="T17" s="28" t="str">
        <f t="shared" ca="1" si="3"/>
        <v/>
      </c>
      <c r="U17" s="28" t="str">
        <f t="shared" ca="1" si="4"/>
        <v/>
      </c>
      <c r="V17" s="9" t="str">
        <f t="shared" ca="1" si="5"/>
        <v/>
      </c>
      <c r="W17" s="9" t="str">
        <f t="shared" ca="1" si="6"/>
        <v/>
      </c>
      <c r="X17" s="9" t="str">
        <f t="shared" ca="1" si="7"/>
        <v/>
      </c>
      <c r="Y17" s="9" t="str">
        <f t="shared" ca="1" si="8"/>
        <v/>
      </c>
      <c r="Z17" s="33" t="str">
        <f t="shared" ca="1" si="9"/>
        <v/>
      </c>
      <c r="AA17" s="33" t="str">
        <f t="shared" ca="1" si="10"/>
        <v/>
      </c>
      <c r="AB17" s="33" t="str">
        <f t="shared" ca="1" si="11"/>
        <v/>
      </c>
    </row>
    <row r="18" spans="1:28" ht="15.75" hidden="1" customHeight="1" x14ac:dyDescent="0.25">
      <c r="B18" s="197"/>
      <c r="D18" s="11"/>
      <c r="F18" s="6"/>
      <c r="G18" s="30"/>
      <c r="H18" s="30" t="str">
        <f t="shared" si="16"/>
        <v/>
      </c>
      <c r="I18" t="str">
        <f t="shared" ref="I18:I30" ca="1" si="18">IF(AND(ISNUMBER(G18),(G18&lt;=TODAY())),"NO PAGADO","")</f>
        <v/>
      </c>
      <c r="L18" s="7"/>
      <c r="M18" s="19"/>
      <c r="N18" t="str">
        <f t="shared" si="13"/>
        <v/>
      </c>
      <c r="O18" s="139"/>
      <c r="P18" s="9">
        <f t="shared" si="17"/>
        <v>0</v>
      </c>
      <c r="Q18" s="9">
        <f t="shared" si="1"/>
        <v>0</v>
      </c>
      <c r="R18" s="14">
        <f t="shared" si="2"/>
        <v>0</v>
      </c>
      <c r="S18" s="177"/>
      <c r="T18" s="28" t="str">
        <f t="shared" ca="1" si="3"/>
        <v/>
      </c>
      <c r="U18" s="28" t="str">
        <f t="shared" ca="1" si="4"/>
        <v/>
      </c>
      <c r="V18" s="9" t="str">
        <f t="shared" ca="1" si="5"/>
        <v/>
      </c>
      <c r="W18" s="9" t="str">
        <f t="shared" ca="1" si="6"/>
        <v/>
      </c>
      <c r="X18" s="9" t="str">
        <f t="shared" ca="1" si="7"/>
        <v/>
      </c>
      <c r="Y18" s="9" t="str">
        <f t="shared" ca="1" si="8"/>
        <v/>
      </c>
      <c r="Z18" s="33" t="str">
        <f t="shared" ca="1" si="9"/>
        <v/>
      </c>
      <c r="AA18" s="33" t="str">
        <f t="shared" ca="1" si="10"/>
        <v/>
      </c>
      <c r="AB18" s="33" t="str">
        <f t="shared" ca="1" si="11"/>
        <v/>
      </c>
    </row>
    <row r="19" spans="1:28" ht="15.75" customHeight="1" x14ac:dyDescent="0.25">
      <c r="B19" s="197"/>
      <c r="C19" t="s">
        <v>29</v>
      </c>
      <c r="D19" s="11">
        <v>2000</v>
      </c>
      <c r="E19" t="s">
        <v>37</v>
      </c>
      <c r="F19" s="6">
        <v>0.06</v>
      </c>
      <c r="G19" s="30">
        <v>45945</v>
      </c>
      <c r="H19" s="30">
        <f t="shared" si="16"/>
        <v>45950</v>
      </c>
      <c r="I19" t="str">
        <f t="shared" ca="1" si="18"/>
        <v/>
      </c>
      <c r="L19" s="7"/>
      <c r="M19" s="19"/>
      <c r="N19" t="str">
        <f t="shared" si="13"/>
        <v/>
      </c>
      <c r="O19" s="139"/>
      <c r="P19" s="9">
        <f t="shared" si="17"/>
        <v>120</v>
      </c>
      <c r="Q19" s="9">
        <f t="shared" si="1"/>
        <v>80</v>
      </c>
      <c r="R19" s="14">
        <f t="shared" si="2"/>
        <v>39.999999999999993</v>
      </c>
      <c r="S19" s="177"/>
      <c r="T19" s="28" t="str">
        <f t="shared" ca="1" si="3"/>
        <v/>
      </c>
      <c r="U19" s="28" t="str">
        <f t="shared" ca="1" si="4"/>
        <v/>
      </c>
      <c r="V19" s="9" t="str">
        <f t="shared" ca="1" si="5"/>
        <v/>
      </c>
      <c r="W19" s="9" t="str">
        <f t="shared" ca="1" si="6"/>
        <v/>
      </c>
      <c r="X19" s="9" t="str">
        <f t="shared" ca="1" si="7"/>
        <v/>
      </c>
      <c r="Y19" s="9" t="str">
        <f t="shared" ca="1" si="8"/>
        <v/>
      </c>
      <c r="Z19" s="33" t="str">
        <f t="shared" ca="1" si="9"/>
        <v/>
      </c>
      <c r="AA19" s="33" t="str">
        <f t="shared" ca="1" si="10"/>
        <v/>
      </c>
      <c r="AB19" s="33" t="str">
        <f t="shared" ca="1" si="11"/>
        <v/>
      </c>
    </row>
    <row r="20" spans="1:28" ht="15.75" customHeight="1" x14ac:dyDescent="0.25">
      <c r="B20" s="197"/>
      <c r="D20" s="11"/>
      <c r="F20" s="6"/>
      <c r="G20" s="30"/>
      <c r="H20" s="30" t="str">
        <f t="shared" si="16"/>
        <v/>
      </c>
      <c r="I20" t="str">
        <f t="shared" ca="1" si="18"/>
        <v/>
      </c>
      <c r="L20" s="7"/>
      <c r="M20" s="19"/>
      <c r="N20" t="str">
        <f t="shared" si="13"/>
        <v/>
      </c>
      <c r="O20" s="139"/>
      <c r="P20" s="9">
        <f t="shared" si="17"/>
        <v>0</v>
      </c>
      <c r="Q20" s="9">
        <f t="shared" si="1"/>
        <v>0</v>
      </c>
      <c r="R20" s="14">
        <f t="shared" si="2"/>
        <v>0</v>
      </c>
      <c r="S20" s="177"/>
      <c r="T20" s="28" t="str">
        <f t="shared" ca="1" si="3"/>
        <v/>
      </c>
      <c r="U20" s="28" t="str">
        <f t="shared" ca="1" si="4"/>
        <v/>
      </c>
      <c r="V20" s="9" t="str">
        <f t="shared" ca="1" si="5"/>
        <v/>
      </c>
      <c r="W20" s="9" t="str">
        <f t="shared" ca="1" si="6"/>
        <v/>
      </c>
      <c r="X20" s="9" t="str">
        <f t="shared" ca="1" si="7"/>
        <v/>
      </c>
      <c r="Y20" s="9" t="str">
        <f t="shared" ca="1" si="8"/>
        <v/>
      </c>
      <c r="Z20" s="33" t="str">
        <f t="shared" ca="1" si="9"/>
        <v/>
      </c>
      <c r="AA20" s="33" t="str">
        <f t="shared" ca="1" si="10"/>
        <v/>
      </c>
      <c r="AB20" s="33" t="str">
        <f t="shared" ca="1" si="11"/>
        <v/>
      </c>
    </row>
    <row r="21" spans="1:28" ht="15.75" customHeight="1" x14ac:dyDescent="0.25">
      <c r="B21" s="197"/>
      <c r="D21" s="112"/>
      <c r="F21" s="6"/>
      <c r="G21" s="30"/>
      <c r="H21" s="30" t="str">
        <f t="shared" si="16"/>
        <v/>
      </c>
      <c r="L21" s="7"/>
      <c r="M21" s="19"/>
      <c r="O21" s="139"/>
      <c r="P21" s="9">
        <f t="shared" si="17"/>
        <v>0</v>
      </c>
      <c r="Q21" s="9">
        <f t="shared" si="1"/>
        <v>0</v>
      </c>
      <c r="R21" s="14">
        <f t="shared" si="2"/>
        <v>0</v>
      </c>
      <c r="S21" s="177"/>
      <c r="T21" s="28"/>
      <c r="U21" s="28"/>
      <c r="V21" s="9"/>
      <c r="W21" s="9"/>
      <c r="X21" s="9"/>
      <c r="Y21" s="9"/>
      <c r="Z21" s="33"/>
      <c r="AA21" s="33"/>
      <c r="AB21" s="33"/>
    </row>
    <row r="22" spans="1:28" ht="15.75" customHeight="1" x14ac:dyDescent="0.25">
      <c r="B22" s="197"/>
      <c r="D22" s="112"/>
      <c r="F22" s="6"/>
      <c r="G22" s="30"/>
      <c r="H22" s="30" t="str">
        <f t="shared" si="16"/>
        <v/>
      </c>
      <c r="L22" s="7"/>
      <c r="M22" s="19"/>
      <c r="O22" s="139"/>
      <c r="P22" s="9">
        <f t="shared" si="17"/>
        <v>0</v>
      </c>
      <c r="Q22" s="9">
        <f t="shared" si="1"/>
        <v>0</v>
      </c>
      <c r="R22" s="14">
        <f t="shared" si="2"/>
        <v>0</v>
      </c>
      <c r="S22" s="177"/>
      <c r="T22" s="28"/>
      <c r="U22" s="28"/>
      <c r="V22" s="9"/>
      <c r="W22" s="9"/>
      <c r="X22" s="9"/>
      <c r="Y22" s="9"/>
      <c r="Z22" s="33"/>
      <c r="AA22" s="33"/>
      <c r="AB22" s="33"/>
    </row>
    <row r="23" spans="1:28" ht="15.75" thickBot="1" x14ac:dyDescent="0.3">
      <c r="B23" s="198"/>
      <c r="C23" s="3"/>
      <c r="D23" s="110"/>
      <c r="E23" s="3"/>
      <c r="F23" s="5"/>
      <c r="G23" s="31"/>
      <c r="H23" s="31" t="str">
        <f t="shared" si="16"/>
        <v/>
      </c>
      <c r="I23" s="3" t="str">
        <f t="shared" ca="1" si="18"/>
        <v/>
      </c>
      <c r="J23" s="3"/>
      <c r="K23" s="3"/>
      <c r="L23" s="16"/>
      <c r="M23" s="20"/>
      <c r="N23" t="str">
        <f t="shared" si="13"/>
        <v/>
      </c>
      <c r="O23" s="139"/>
      <c r="P23" s="21">
        <f>D23*F23</f>
        <v>0</v>
      </c>
      <c r="Q23" s="21">
        <f t="shared" si="1"/>
        <v>0</v>
      </c>
      <c r="R23" s="15">
        <f t="shared" si="2"/>
        <v>0</v>
      </c>
      <c r="S23" s="178"/>
      <c r="T23" s="27" t="str">
        <f t="shared" ca="1" si="3"/>
        <v/>
      </c>
      <c r="U23" s="27" t="str">
        <f t="shared" ca="1" si="4"/>
        <v/>
      </c>
      <c r="V23" s="21" t="str">
        <f t="shared" ca="1" si="5"/>
        <v/>
      </c>
      <c r="W23" s="21" t="str">
        <f t="shared" ca="1" si="6"/>
        <v/>
      </c>
      <c r="X23" s="21" t="str">
        <f t="shared" ca="1" si="7"/>
        <v/>
      </c>
      <c r="Y23" s="21" t="str">
        <f t="shared" ca="1" si="8"/>
        <v/>
      </c>
      <c r="Z23" s="34" t="str">
        <f t="shared" ca="1" si="9"/>
        <v/>
      </c>
      <c r="AA23" s="34" t="str">
        <f t="shared" ca="1" si="10"/>
        <v/>
      </c>
      <c r="AB23" s="34" t="str">
        <f t="shared" ca="1" si="11"/>
        <v/>
      </c>
    </row>
    <row r="24" spans="1:28" x14ac:dyDescent="0.25">
      <c r="B24" s="148" t="str">
        <f>'CA-A'!B22</f>
        <v>Yudith Velarde</v>
      </c>
      <c r="C24" s="2" t="s">
        <v>29</v>
      </c>
      <c r="D24" s="10">
        <v>500</v>
      </c>
      <c r="E24" s="2" t="s">
        <v>64</v>
      </c>
      <c r="F24" s="4">
        <v>0.1</v>
      </c>
      <c r="G24" s="29">
        <v>45955</v>
      </c>
      <c r="H24" s="29">
        <f t="shared" si="16"/>
        <v>45960</v>
      </c>
      <c r="I24" s="2" t="str">
        <f t="shared" ca="1" si="18"/>
        <v/>
      </c>
      <c r="J24" s="2"/>
      <c r="K24" s="2"/>
      <c r="L24" s="17"/>
      <c r="M24" s="18"/>
      <c r="N24" t="str">
        <f t="shared" si="13"/>
        <v/>
      </c>
      <c r="O24" s="139">
        <f>SUM(N24:N32)</f>
        <v>0</v>
      </c>
      <c r="P24" s="8">
        <f>D24*F24</f>
        <v>50</v>
      </c>
      <c r="Q24" s="8">
        <f t="shared" si="1"/>
        <v>20</v>
      </c>
      <c r="R24" s="13">
        <f t="shared" si="2"/>
        <v>30.000000000000004</v>
      </c>
      <c r="S24" s="176">
        <f>SUM(D24:D32)-O24</f>
        <v>7200</v>
      </c>
      <c r="T24" s="26" t="str">
        <f t="shared" ca="1" si="3"/>
        <v/>
      </c>
      <c r="U24" s="26" t="str">
        <f t="shared" ca="1" si="4"/>
        <v/>
      </c>
      <c r="V24" s="8" t="str">
        <f t="shared" ca="1" si="5"/>
        <v/>
      </c>
      <c r="W24" s="8" t="str">
        <f t="shared" ca="1" si="6"/>
        <v/>
      </c>
      <c r="X24" s="8" t="str">
        <f t="shared" ca="1" si="7"/>
        <v/>
      </c>
      <c r="Y24" s="8" t="str">
        <f t="shared" ca="1" si="8"/>
        <v/>
      </c>
      <c r="Z24" s="35" t="str">
        <f t="shared" ca="1" si="9"/>
        <v/>
      </c>
      <c r="AA24" s="35" t="str">
        <f t="shared" ca="1" si="10"/>
        <v/>
      </c>
      <c r="AB24" s="35" t="str">
        <f t="shared" ca="1" si="11"/>
        <v/>
      </c>
    </row>
    <row r="25" spans="1:28" x14ac:dyDescent="0.25">
      <c r="B25" s="149"/>
      <c r="C25" t="s">
        <v>29</v>
      </c>
      <c r="D25" s="11">
        <v>500</v>
      </c>
      <c r="E25" t="s">
        <v>115</v>
      </c>
      <c r="F25" s="6">
        <v>0.08</v>
      </c>
      <c r="G25" s="30">
        <v>45952</v>
      </c>
      <c r="H25" s="30">
        <f t="shared" si="16"/>
        <v>45957</v>
      </c>
      <c r="I25" t="str">
        <f t="shared" ca="1" si="18"/>
        <v/>
      </c>
      <c r="L25" s="7"/>
      <c r="M25" s="19"/>
      <c r="N25" t="str">
        <f t="shared" si="13"/>
        <v/>
      </c>
      <c r="O25" s="139"/>
      <c r="P25" s="9">
        <f t="shared" ref="P25:P32" si="19">D25*F25</f>
        <v>40</v>
      </c>
      <c r="Q25" s="9">
        <f t="shared" si="1"/>
        <v>20</v>
      </c>
      <c r="R25" s="14">
        <f t="shared" si="2"/>
        <v>20</v>
      </c>
      <c r="S25" s="177"/>
      <c r="T25" s="28" t="str">
        <f t="shared" ca="1" si="3"/>
        <v/>
      </c>
      <c r="U25" s="28" t="str">
        <f t="shared" ca="1" si="4"/>
        <v/>
      </c>
      <c r="V25" s="9" t="str">
        <f t="shared" ca="1" si="5"/>
        <v/>
      </c>
      <c r="W25" s="9" t="str">
        <f t="shared" ca="1" si="6"/>
        <v/>
      </c>
      <c r="X25" s="9" t="str">
        <f t="shared" ca="1" si="7"/>
        <v/>
      </c>
      <c r="Y25" s="9" t="str">
        <f t="shared" ca="1" si="8"/>
        <v/>
      </c>
      <c r="Z25" s="33" t="str">
        <f t="shared" ca="1" si="9"/>
        <v/>
      </c>
      <c r="AA25" s="33" t="str">
        <f t="shared" ca="1" si="10"/>
        <v/>
      </c>
      <c r="AB25" s="33" t="str">
        <f t="shared" ca="1" si="11"/>
        <v/>
      </c>
    </row>
    <row r="26" spans="1:28" x14ac:dyDescent="0.25">
      <c r="B26" s="149"/>
      <c r="C26" t="s">
        <v>29</v>
      </c>
      <c r="D26" s="11">
        <v>1000</v>
      </c>
      <c r="E26" t="s">
        <v>61</v>
      </c>
      <c r="F26" s="6">
        <v>7.0000000000000007E-2</v>
      </c>
      <c r="G26" s="30">
        <v>45952</v>
      </c>
      <c r="H26" s="30">
        <f t="shared" si="16"/>
        <v>45957</v>
      </c>
      <c r="I26" t="str">
        <f t="shared" ca="1" si="18"/>
        <v/>
      </c>
      <c r="L26" s="7"/>
      <c r="M26" s="19"/>
      <c r="N26" t="str">
        <f t="shared" si="13"/>
        <v/>
      </c>
      <c r="O26" s="139"/>
      <c r="P26" s="9">
        <f t="shared" si="19"/>
        <v>70</v>
      </c>
      <c r="Q26" s="9">
        <f t="shared" si="1"/>
        <v>40</v>
      </c>
      <c r="R26" s="14">
        <f t="shared" si="2"/>
        <v>30.000000000000007</v>
      </c>
      <c r="S26" s="177"/>
      <c r="T26" s="28" t="str">
        <f t="shared" ca="1" si="3"/>
        <v/>
      </c>
      <c r="U26" s="28" t="str">
        <f t="shared" ca="1" si="4"/>
        <v/>
      </c>
      <c r="V26" s="9" t="str">
        <f t="shared" ca="1" si="5"/>
        <v/>
      </c>
      <c r="W26" s="9" t="str">
        <f t="shared" ca="1" si="6"/>
        <v/>
      </c>
      <c r="X26" s="9" t="str">
        <f t="shared" ca="1" si="7"/>
        <v/>
      </c>
      <c r="Y26" s="9" t="str">
        <f t="shared" ca="1" si="8"/>
        <v/>
      </c>
      <c r="Z26" s="33" t="str">
        <f t="shared" ca="1" si="9"/>
        <v/>
      </c>
      <c r="AA26" s="33" t="str">
        <f t="shared" ca="1" si="10"/>
        <v/>
      </c>
      <c r="AB26" s="33" t="str">
        <f t="shared" ca="1" si="11"/>
        <v/>
      </c>
    </row>
    <row r="27" spans="1:28" x14ac:dyDescent="0.25">
      <c r="A27" s="25">
        <v>3</v>
      </c>
      <c r="B27" s="149"/>
      <c r="C27" t="s">
        <v>29</v>
      </c>
      <c r="D27" s="11">
        <v>1000</v>
      </c>
      <c r="E27" t="s">
        <v>60</v>
      </c>
      <c r="F27" s="6">
        <v>0.08</v>
      </c>
      <c r="G27" s="30">
        <v>45946</v>
      </c>
      <c r="H27" s="30">
        <f t="shared" si="16"/>
        <v>45951</v>
      </c>
      <c r="I27" t="str">
        <f t="shared" ca="1" si="18"/>
        <v/>
      </c>
      <c r="L27" s="7"/>
      <c r="M27" s="19"/>
      <c r="N27" t="str">
        <f t="shared" si="13"/>
        <v/>
      </c>
      <c r="O27" s="139"/>
      <c r="P27" s="9">
        <f t="shared" si="19"/>
        <v>80</v>
      </c>
      <c r="Q27" s="9">
        <f t="shared" si="1"/>
        <v>40</v>
      </c>
      <c r="R27" s="14">
        <f t="shared" si="2"/>
        <v>40</v>
      </c>
      <c r="S27" s="177"/>
      <c r="T27" s="28" t="str">
        <f t="shared" ca="1" si="3"/>
        <v/>
      </c>
      <c r="U27" s="28" t="str">
        <f t="shared" ca="1" si="4"/>
        <v/>
      </c>
      <c r="V27" s="9" t="str">
        <f t="shared" ca="1" si="5"/>
        <v/>
      </c>
      <c r="W27" s="9" t="str">
        <f t="shared" ca="1" si="6"/>
        <v/>
      </c>
      <c r="X27" s="9" t="str">
        <f t="shared" ca="1" si="7"/>
        <v/>
      </c>
      <c r="Y27" s="9" t="str">
        <f t="shared" ca="1" si="8"/>
        <v/>
      </c>
      <c r="Z27" s="33" t="str">
        <f t="shared" ca="1" si="9"/>
        <v/>
      </c>
      <c r="AA27" s="33" t="str">
        <f t="shared" ca="1" si="10"/>
        <v/>
      </c>
      <c r="AB27" s="33" t="str">
        <f t="shared" ca="1" si="11"/>
        <v/>
      </c>
    </row>
    <row r="28" spans="1:28" x14ac:dyDescent="0.25">
      <c r="B28" s="149"/>
      <c r="C28" t="s">
        <v>29</v>
      </c>
      <c r="D28" s="11">
        <v>3200</v>
      </c>
      <c r="E28" t="s">
        <v>37</v>
      </c>
      <c r="F28" s="6">
        <v>0.06</v>
      </c>
      <c r="G28" s="30">
        <v>45945</v>
      </c>
      <c r="H28" s="30">
        <f t="shared" si="16"/>
        <v>45950</v>
      </c>
      <c r="I28" t="str">
        <f t="shared" ca="1" si="18"/>
        <v/>
      </c>
      <c r="L28" s="7"/>
      <c r="M28" s="19"/>
      <c r="N28" t="str">
        <f t="shared" si="13"/>
        <v/>
      </c>
      <c r="O28" s="139"/>
      <c r="P28" s="9">
        <f t="shared" si="19"/>
        <v>192</v>
      </c>
      <c r="Q28" s="9">
        <f t="shared" si="1"/>
        <v>128</v>
      </c>
      <c r="R28" s="14">
        <f t="shared" si="2"/>
        <v>63.999999999999993</v>
      </c>
      <c r="S28" s="177"/>
      <c r="T28" s="28" t="str">
        <f t="shared" ca="1" si="3"/>
        <v/>
      </c>
      <c r="U28" s="28" t="str">
        <f t="shared" ca="1" si="4"/>
        <v/>
      </c>
      <c r="V28" s="9" t="str">
        <f t="shared" ca="1" si="5"/>
        <v/>
      </c>
      <c r="W28" s="9" t="str">
        <f t="shared" ca="1" si="6"/>
        <v/>
      </c>
      <c r="X28" s="9" t="str">
        <f t="shared" ca="1" si="7"/>
        <v/>
      </c>
      <c r="Y28" s="9" t="str">
        <f t="shared" ca="1" si="8"/>
        <v/>
      </c>
      <c r="Z28" s="33" t="str">
        <f t="shared" ca="1" si="9"/>
        <v/>
      </c>
      <c r="AA28" s="33" t="str">
        <f t="shared" ca="1" si="10"/>
        <v/>
      </c>
      <c r="AB28" s="33" t="str">
        <f t="shared" ca="1" si="11"/>
        <v/>
      </c>
    </row>
    <row r="29" spans="1:28" x14ac:dyDescent="0.25">
      <c r="B29" s="149"/>
      <c r="D29" s="11"/>
      <c r="F29" s="6"/>
      <c r="G29" s="30"/>
      <c r="H29" s="30" t="str">
        <f t="shared" si="16"/>
        <v/>
      </c>
      <c r="I29" t="str">
        <f t="shared" ca="1" si="18"/>
        <v/>
      </c>
      <c r="L29" s="7"/>
      <c r="M29" s="19"/>
      <c r="N29" t="str">
        <f t="shared" si="13"/>
        <v/>
      </c>
      <c r="O29" s="139"/>
      <c r="P29" s="9">
        <f t="shared" si="19"/>
        <v>0</v>
      </c>
      <c r="Q29" s="9">
        <f t="shared" si="1"/>
        <v>0</v>
      </c>
      <c r="R29" s="14">
        <f t="shared" si="2"/>
        <v>0</v>
      </c>
      <c r="S29" s="177"/>
      <c r="T29" s="28" t="str">
        <f t="shared" ca="1" si="3"/>
        <v/>
      </c>
      <c r="U29" s="28" t="str">
        <f t="shared" ca="1" si="4"/>
        <v/>
      </c>
      <c r="V29" s="9" t="str">
        <f t="shared" ca="1" si="5"/>
        <v/>
      </c>
      <c r="W29" s="9" t="str">
        <f t="shared" ca="1" si="6"/>
        <v/>
      </c>
      <c r="X29" s="9" t="str">
        <f t="shared" ca="1" si="7"/>
        <v/>
      </c>
      <c r="Y29" s="9" t="str">
        <f t="shared" ca="1" si="8"/>
        <v/>
      </c>
      <c r="Z29" s="33" t="str">
        <f t="shared" ca="1" si="9"/>
        <v/>
      </c>
      <c r="AA29" s="33" t="str">
        <f t="shared" ca="1" si="10"/>
        <v/>
      </c>
      <c r="AB29" s="33" t="str">
        <f t="shared" ca="1" si="11"/>
        <v/>
      </c>
    </row>
    <row r="30" spans="1:28" x14ac:dyDescent="0.25">
      <c r="B30" s="149"/>
      <c r="C30" t="s">
        <v>29</v>
      </c>
      <c r="D30" s="11">
        <v>1000</v>
      </c>
      <c r="E30" t="s">
        <v>37</v>
      </c>
      <c r="F30" s="6">
        <v>7.0000000000000007E-2</v>
      </c>
      <c r="G30" s="30">
        <v>45950</v>
      </c>
      <c r="H30" s="30">
        <f t="shared" si="16"/>
        <v>45955</v>
      </c>
      <c r="I30" t="str">
        <f t="shared" ca="1" si="18"/>
        <v/>
      </c>
      <c r="L30" s="7"/>
      <c r="M30" s="19"/>
      <c r="N30" t="str">
        <f t="shared" si="13"/>
        <v/>
      </c>
      <c r="O30" s="139"/>
      <c r="P30" s="9">
        <f t="shared" si="19"/>
        <v>70</v>
      </c>
      <c r="Q30" s="9">
        <f t="shared" si="1"/>
        <v>40</v>
      </c>
      <c r="R30" s="14">
        <f t="shared" si="2"/>
        <v>30.000000000000007</v>
      </c>
      <c r="S30" s="177"/>
      <c r="T30" s="28" t="str">
        <f t="shared" ca="1" si="3"/>
        <v/>
      </c>
      <c r="U30" s="28" t="str">
        <f t="shared" ca="1" si="4"/>
        <v/>
      </c>
      <c r="V30" s="9" t="str">
        <f t="shared" ca="1" si="5"/>
        <v/>
      </c>
      <c r="W30" s="9" t="str">
        <f t="shared" ca="1" si="6"/>
        <v/>
      </c>
      <c r="X30" s="9" t="str">
        <f t="shared" ca="1" si="7"/>
        <v/>
      </c>
      <c r="Y30" s="9" t="str">
        <f t="shared" ca="1" si="8"/>
        <v/>
      </c>
      <c r="Z30" s="33" t="str">
        <f t="shared" ca="1" si="9"/>
        <v/>
      </c>
      <c r="AA30" s="33" t="str">
        <f t="shared" ca="1" si="10"/>
        <v/>
      </c>
      <c r="AB30" s="33" t="str">
        <f t="shared" ca="1" si="11"/>
        <v/>
      </c>
    </row>
    <row r="31" spans="1:28" x14ac:dyDescent="0.25">
      <c r="B31" s="149"/>
      <c r="D31" s="11"/>
      <c r="F31" s="6"/>
      <c r="G31" s="30"/>
      <c r="H31" s="30" t="str">
        <f t="shared" si="16"/>
        <v/>
      </c>
      <c r="I31" t="str">
        <f ca="1">IF(AND(ISNUMBER(G31),(G31&lt;=TODAY())),"NO PAGADO","")</f>
        <v/>
      </c>
      <c r="L31" s="7"/>
      <c r="M31" s="19"/>
      <c r="N31" t="str">
        <f t="shared" si="13"/>
        <v/>
      </c>
      <c r="O31" s="139"/>
      <c r="P31" s="9">
        <f t="shared" si="19"/>
        <v>0</v>
      </c>
      <c r="Q31" s="9">
        <f t="shared" si="1"/>
        <v>0</v>
      </c>
      <c r="R31" s="14">
        <f t="shared" si="2"/>
        <v>0</v>
      </c>
      <c r="S31" s="177"/>
      <c r="T31" s="28" t="str">
        <f t="shared" ca="1" si="3"/>
        <v/>
      </c>
      <c r="U31" s="28" t="str">
        <f t="shared" ca="1" si="4"/>
        <v/>
      </c>
      <c r="V31" s="9" t="str">
        <f t="shared" ca="1" si="5"/>
        <v/>
      </c>
      <c r="W31" s="9" t="str">
        <f t="shared" ca="1" si="6"/>
        <v/>
      </c>
      <c r="X31" s="9" t="str">
        <f t="shared" ca="1" si="7"/>
        <v/>
      </c>
      <c r="Y31" s="9" t="str">
        <f t="shared" ca="1" si="8"/>
        <v/>
      </c>
      <c r="Z31" s="33" t="str">
        <f t="shared" ca="1" si="9"/>
        <v/>
      </c>
      <c r="AA31" s="33" t="str">
        <f t="shared" ca="1" si="10"/>
        <v/>
      </c>
      <c r="AB31" s="33" t="str">
        <f t="shared" ca="1" si="11"/>
        <v/>
      </c>
    </row>
    <row r="32" spans="1:28" ht="15.75" thickBot="1" x14ac:dyDescent="0.3">
      <c r="B32" s="150"/>
      <c r="C32" s="3"/>
      <c r="D32" s="12"/>
      <c r="E32" s="3"/>
      <c r="F32" s="5"/>
      <c r="G32" s="31"/>
      <c r="H32" s="31" t="str">
        <f t="shared" si="16"/>
        <v/>
      </c>
      <c r="I32" s="3" t="str">
        <f ca="1">IF(AND(ISNUMBER(G32),(G32&lt;=TODAY())),"NO PAGADO","")</f>
        <v/>
      </c>
      <c r="J32" s="3"/>
      <c r="K32" s="3"/>
      <c r="L32" s="16"/>
      <c r="M32" s="20"/>
      <c r="N32" t="str">
        <f t="shared" si="13"/>
        <v/>
      </c>
      <c r="O32" s="139"/>
      <c r="P32" s="21">
        <f t="shared" si="19"/>
        <v>0</v>
      </c>
      <c r="Q32" s="21">
        <f t="shared" si="1"/>
        <v>0</v>
      </c>
      <c r="R32" s="15">
        <f t="shared" si="2"/>
        <v>0</v>
      </c>
      <c r="S32" s="178"/>
      <c r="T32" s="27" t="str">
        <f t="shared" ca="1" si="3"/>
        <v/>
      </c>
      <c r="U32" s="27" t="str">
        <f t="shared" ca="1" si="4"/>
        <v/>
      </c>
      <c r="V32" s="21" t="str">
        <f t="shared" ca="1" si="5"/>
        <v/>
      </c>
      <c r="W32" s="21" t="str">
        <f t="shared" ca="1" si="6"/>
        <v/>
      </c>
      <c r="X32" s="21" t="str">
        <f t="shared" ca="1" si="7"/>
        <v/>
      </c>
      <c r="Y32" s="21" t="str">
        <f t="shared" ca="1" si="8"/>
        <v/>
      </c>
      <c r="Z32" s="34" t="str">
        <f t="shared" ca="1" si="9"/>
        <v/>
      </c>
      <c r="AA32" s="34" t="str">
        <f t="shared" ca="1" si="10"/>
        <v/>
      </c>
      <c r="AB32" s="34" t="str">
        <f t="shared" ca="1" si="11"/>
        <v/>
      </c>
    </row>
    <row r="33" spans="1:28" hidden="1" x14ac:dyDescent="0.25">
      <c r="B33" s="155">
        <f>'CA-A'!B33</f>
        <v>0</v>
      </c>
      <c r="C33" s="2"/>
      <c r="D33" s="10"/>
      <c r="E33" s="2"/>
      <c r="F33" s="4"/>
      <c r="G33" s="29"/>
      <c r="H33" s="29" t="str">
        <f t="shared" si="16"/>
        <v/>
      </c>
      <c r="I33" s="2" t="str">
        <f ca="1">IF(AND(ISNUMBER(G33),(G33&lt;=TODAY())),"NO PAGADO","")</f>
        <v/>
      </c>
      <c r="J33" s="2"/>
      <c r="K33" s="2"/>
      <c r="L33" s="17"/>
      <c r="M33" s="18"/>
      <c r="N33" t="str">
        <f t="shared" si="13"/>
        <v/>
      </c>
      <c r="O33" s="139">
        <f>SUM(N33:N41)</f>
        <v>0</v>
      </c>
      <c r="P33" s="8">
        <f>D33*F33</f>
        <v>0</v>
      </c>
      <c r="Q33" s="8">
        <f t="shared" si="1"/>
        <v>0</v>
      </c>
      <c r="R33" s="13">
        <f t="shared" si="2"/>
        <v>0</v>
      </c>
      <c r="S33" s="176">
        <f>SUM(D33:D41)-O33</f>
        <v>0</v>
      </c>
      <c r="T33" s="26" t="str">
        <f t="shared" ca="1" si="3"/>
        <v/>
      </c>
      <c r="U33" s="26" t="str">
        <f t="shared" ca="1" si="4"/>
        <v/>
      </c>
      <c r="V33" s="8" t="str">
        <f t="shared" ca="1" si="5"/>
        <v/>
      </c>
      <c r="W33" s="8" t="str">
        <f t="shared" ca="1" si="6"/>
        <v/>
      </c>
      <c r="X33" s="8" t="str">
        <f t="shared" ca="1" si="7"/>
        <v/>
      </c>
      <c r="Y33" s="8" t="str">
        <f t="shared" ca="1" si="8"/>
        <v/>
      </c>
      <c r="Z33" s="35" t="str">
        <f t="shared" ca="1" si="9"/>
        <v/>
      </c>
      <c r="AA33" s="35" t="str">
        <f t="shared" ca="1" si="10"/>
        <v/>
      </c>
      <c r="AB33" s="35" t="str">
        <f t="shared" ca="1" si="11"/>
        <v/>
      </c>
    </row>
    <row r="34" spans="1:28" hidden="1" x14ac:dyDescent="0.25">
      <c r="B34" s="156"/>
      <c r="D34" s="11"/>
      <c r="F34" s="6"/>
      <c r="G34" s="30"/>
      <c r="H34" s="30" t="str">
        <f t="shared" si="16"/>
        <v/>
      </c>
      <c r="I34" t="str">
        <f ca="1">IF(AND(ISNUMBER(G34),(G34&lt;=TODAY())),"NO PAGADO","")</f>
        <v/>
      </c>
      <c r="L34" s="7"/>
      <c r="M34" s="19"/>
      <c r="N34" t="str">
        <f t="shared" si="13"/>
        <v/>
      </c>
      <c r="O34" s="139"/>
      <c r="P34" s="9">
        <f t="shared" ref="P34:P41" si="20">D34*F34</f>
        <v>0</v>
      </c>
      <c r="Q34" s="9">
        <f t="shared" si="1"/>
        <v>0</v>
      </c>
      <c r="R34" s="14">
        <f t="shared" si="2"/>
        <v>0</v>
      </c>
      <c r="S34" s="177"/>
      <c r="T34" s="28" t="str">
        <f t="shared" ca="1" si="3"/>
        <v/>
      </c>
      <c r="U34" s="28" t="str">
        <f t="shared" ca="1" si="4"/>
        <v/>
      </c>
      <c r="V34" s="9" t="str">
        <f t="shared" ca="1" si="5"/>
        <v/>
      </c>
      <c r="W34" s="9" t="str">
        <f t="shared" ca="1" si="6"/>
        <v/>
      </c>
      <c r="X34" s="9" t="str">
        <f t="shared" ca="1" si="7"/>
        <v/>
      </c>
      <c r="Y34" s="9" t="str">
        <f t="shared" ca="1" si="8"/>
        <v/>
      </c>
      <c r="Z34" s="33" t="str">
        <f t="shared" ca="1" si="9"/>
        <v/>
      </c>
      <c r="AA34" s="33" t="str">
        <f t="shared" ca="1" si="10"/>
        <v/>
      </c>
      <c r="AB34" s="33" t="str">
        <f t="shared" ca="1" si="11"/>
        <v/>
      </c>
    </row>
    <row r="35" spans="1:28" hidden="1" x14ac:dyDescent="0.25">
      <c r="B35" s="156"/>
      <c r="D35" s="11"/>
      <c r="F35" s="6"/>
      <c r="G35" s="30"/>
      <c r="H35" s="30" t="str">
        <f t="shared" si="16"/>
        <v/>
      </c>
      <c r="I35" t="str">
        <f ca="1">IF(AND(ISNUMBER(G35),(G35&lt;=TODAY())),"NO PAGADO","")</f>
        <v/>
      </c>
      <c r="L35" s="7"/>
      <c r="M35" s="19"/>
      <c r="N35" t="str">
        <f t="shared" si="13"/>
        <v/>
      </c>
      <c r="O35" s="139"/>
      <c r="P35" s="9">
        <f t="shared" si="20"/>
        <v>0</v>
      </c>
      <c r="Q35" s="9">
        <f t="shared" si="1"/>
        <v>0</v>
      </c>
      <c r="R35" s="14">
        <f t="shared" si="2"/>
        <v>0</v>
      </c>
      <c r="S35" s="177"/>
      <c r="T35" s="28" t="str">
        <f t="shared" ca="1" si="3"/>
        <v/>
      </c>
      <c r="U35" s="28" t="str">
        <f t="shared" ca="1" si="4"/>
        <v/>
      </c>
      <c r="V35" s="9" t="str">
        <f t="shared" ca="1" si="5"/>
        <v/>
      </c>
      <c r="W35" s="9" t="str">
        <f t="shared" ca="1" si="6"/>
        <v/>
      </c>
      <c r="X35" s="9" t="str">
        <f t="shared" ca="1" si="7"/>
        <v/>
      </c>
      <c r="Y35" s="9" t="str">
        <f t="shared" ca="1" si="8"/>
        <v/>
      </c>
      <c r="Z35" s="33" t="str">
        <f t="shared" ca="1" si="9"/>
        <v/>
      </c>
      <c r="AA35" s="33" t="str">
        <f t="shared" ca="1" si="10"/>
        <v/>
      </c>
      <c r="AB35" s="33" t="str">
        <f t="shared" ca="1" si="11"/>
        <v/>
      </c>
    </row>
    <row r="36" spans="1:28" hidden="1" x14ac:dyDescent="0.25">
      <c r="B36" s="156"/>
      <c r="D36" s="11"/>
      <c r="F36" s="6"/>
      <c r="G36" s="30"/>
      <c r="H36" s="30" t="str">
        <f t="shared" si="16"/>
        <v/>
      </c>
      <c r="I36" t="str">
        <f t="shared" ref="I36:I44" ca="1" si="21">IF(AND(ISNUMBER(G36),(G36&lt;=TODAY())),"NO PAGADO","")</f>
        <v/>
      </c>
      <c r="L36" s="7"/>
      <c r="M36" s="19"/>
      <c r="N36" t="str">
        <f t="shared" si="13"/>
        <v/>
      </c>
      <c r="O36" s="139"/>
      <c r="P36" s="9">
        <f t="shared" si="20"/>
        <v>0</v>
      </c>
      <c r="Q36" s="9">
        <f t="shared" si="1"/>
        <v>0</v>
      </c>
      <c r="R36" s="14">
        <f t="shared" si="2"/>
        <v>0</v>
      </c>
      <c r="S36" s="177"/>
      <c r="T36" s="28" t="str">
        <f t="shared" ca="1" si="3"/>
        <v/>
      </c>
      <c r="U36" s="28" t="str">
        <f t="shared" ca="1" si="4"/>
        <v/>
      </c>
      <c r="V36" s="9" t="str">
        <f t="shared" ca="1" si="5"/>
        <v/>
      </c>
      <c r="W36" s="9" t="str">
        <f t="shared" ca="1" si="6"/>
        <v/>
      </c>
      <c r="X36" s="9" t="str">
        <f t="shared" ca="1" si="7"/>
        <v/>
      </c>
      <c r="Y36" s="9" t="str">
        <f t="shared" ca="1" si="8"/>
        <v/>
      </c>
      <c r="Z36" s="33" t="str">
        <f t="shared" ca="1" si="9"/>
        <v/>
      </c>
      <c r="AA36" s="33" t="str">
        <f t="shared" ca="1" si="10"/>
        <v/>
      </c>
      <c r="AB36" s="33" t="str">
        <f t="shared" ca="1" si="11"/>
        <v/>
      </c>
    </row>
    <row r="37" spans="1:28" ht="15.75" hidden="1" customHeight="1" x14ac:dyDescent="0.25">
      <c r="A37" s="25">
        <v>4</v>
      </c>
      <c r="B37" s="156"/>
      <c r="D37" s="11"/>
      <c r="F37" s="6"/>
      <c r="G37" s="30"/>
      <c r="H37" s="30" t="str">
        <f t="shared" si="16"/>
        <v/>
      </c>
      <c r="I37" t="str">
        <f t="shared" ca="1" si="21"/>
        <v/>
      </c>
      <c r="L37" s="7"/>
      <c r="M37" s="19"/>
      <c r="N37" t="str">
        <f t="shared" si="13"/>
        <v/>
      </c>
      <c r="O37" s="139"/>
      <c r="P37" s="9">
        <f t="shared" si="20"/>
        <v>0</v>
      </c>
      <c r="Q37" s="9">
        <f t="shared" si="1"/>
        <v>0</v>
      </c>
      <c r="R37" s="14">
        <f t="shared" si="2"/>
        <v>0</v>
      </c>
      <c r="S37" s="177"/>
      <c r="T37" s="28" t="str">
        <f t="shared" ca="1" si="3"/>
        <v/>
      </c>
      <c r="U37" s="28" t="str">
        <f t="shared" ca="1" si="4"/>
        <v/>
      </c>
      <c r="V37" s="9" t="str">
        <f t="shared" ca="1" si="5"/>
        <v/>
      </c>
      <c r="W37" s="9" t="str">
        <f t="shared" ca="1" si="6"/>
        <v/>
      </c>
      <c r="X37" s="9" t="str">
        <f t="shared" ca="1" si="7"/>
        <v/>
      </c>
      <c r="Y37" s="9" t="str">
        <f t="shared" ca="1" si="8"/>
        <v/>
      </c>
      <c r="Z37" s="33" t="str">
        <f t="shared" ca="1" si="9"/>
        <v/>
      </c>
      <c r="AA37" s="33" t="str">
        <f t="shared" ca="1" si="10"/>
        <v/>
      </c>
      <c r="AB37" s="33" t="str">
        <f t="shared" ca="1" si="11"/>
        <v/>
      </c>
    </row>
    <row r="38" spans="1:28" ht="15.75" hidden="1" customHeight="1" x14ac:dyDescent="0.25">
      <c r="B38" s="156"/>
      <c r="D38" s="11"/>
      <c r="F38" s="6"/>
      <c r="G38" s="30"/>
      <c r="H38" s="30" t="str">
        <f t="shared" si="16"/>
        <v/>
      </c>
      <c r="I38" t="str">
        <f t="shared" ca="1" si="21"/>
        <v/>
      </c>
      <c r="L38" s="7"/>
      <c r="M38" s="19"/>
      <c r="N38" t="str">
        <f t="shared" si="13"/>
        <v/>
      </c>
      <c r="O38" s="139"/>
      <c r="P38" s="9">
        <f t="shared" si="20"/>
        <v>0</v>
      </c>
      <c r="Q38" s="9">
        <f t="shared" ref="Q38:Q69" si="22">D38*0.04</f>
        <v>0</v>
      </c>
      <c r="R38" s="14">
        <f t="shared" ref="R38:R69" si="23">D38*(F38-0.04)</f>
        <v>0</v>
      </c>
      <c r="S38" s="177"/>
      <c r="T38" s="28" t="str">
        <f t="shared" ref="T38:T70" ca="1" si="24">IF(I38="NO PAGADO",P38,"")</f>
        <v/>
      </c>
      <c r="U38" s="28" t="str">
        <f t="shared" ref="U38:U70" ca="1" si="25">IF(I38="NO PAGADO",Q38,"")</f>
        <v/>
      </c>
      <c r="V38" s="9" t="str">
        <f t="shared" ref="V38:V70" ca="1" si="26">IF(I38="NO PAGADO",R38,"")</f>
        <v/>
      </c>
      <c r="W38" s="9" t="str">
        <f t="shared" ref="W38:W70" ca="1" si="27">IF(I38="PAGO TARDIO",P38,"")</f>
        <v/>
      </c>
      <c r="X38" s="9" t="str">
        <f t="shared" ref="X38:X70" ca="1" si="28">IF(I38="PAGO TARDIO",Q38,"")</f>
        <v/>
      </c>
      <c r="Y38" s="9" t="str">
        <f t="shared" ref="Y38:Y70" ca="1" si="29">IF(I38="PAGO TARDIO",R38,"")</f>
        <v/>
      </c>
      <c r="Z38" s="33" t="str">
        <f t="shared" ref="Z38:Z70" ca="1" si="30">IF(I38="PAGADO",P38,"")</f>
        <v/>
      </c>
      <c r="AA38" s="33" t="str">
        <f t="shared" ref="AA38:AA70" ca="1" si="31">IF(I38="PAGADO",Q38,"")</f>
        <v/>
      </c>
      <c r="AB38" s="33" t="str">
        <f t="shared" ref="AB38:AB70" ca="1" si="32">IF(I38="PAGADO",R38,"")</f>
        <v/>
      </c>
    </row>
    <row r="39" spans="1:28" ht="15.75" hidden="1" customHeight="1" x14ac:dyDescent="0.25">
      <c r="B39" s="156"/>
      <c r="D39" s="11"/>
      <c r="F39" s="6"/>
      <c r="G39" s="30"/>
      <c r="H39" s="30" t="str">
        <f t="shared" si="16"/>
        <v/>
      </c>
      <c r="I39" t="str">
        <f t="shared" ca="1" si="21"/>
        <v/>
      </c>
      <c r="L39" s="7"/>
      <c r="M39" s="19"/>
      <c r="N39" t="str">
        <f t="shared" si="13"/>
        <v/>
      </c>
      <c r="O39" s="139"/>
      <c r="P39" s="9">
        <f t="shared" si="20"/>
        <v>0</v>
      </c>
      <c r="Q39" s="9">
        <f t="shared" si="22"/>
        <v>0</v>
      </c>
      <c r="R39" s="14">
        <f t="shared" si="23"/>
        <v>0</v>
      </c>
      <c r="S39" s="177"/>
      <c r="T39" s="28" t="str">
        <f t="shared" ca="1" si="24"/>
        <v/>
      </c>
      <c r="U39" s="28" t="str">
        <f t="shared" ca="1" si="25"/>
        <v/>
      </c>
      <c r="V39" s="9" t="str">
        <f t="shared" ca="1" si="26"/>
        <v/>
      </c>
      <c r="W39" s="9" t="str">
        <f t="shared" ca="1" si="27"/>
        <v/>
      </c>
      <c r="X39" s="9" t="str">
        <f t="shared" ca="1" si="28"/>
        <v/>
      </c>
      <c r="Y39" s="9" t="str">
        <f t="shared" ca="1" si="29"/>
        <v/>
      </c>
      <c r="Z39" s="33" t="str">
        <f t="shared" ca="1" si="30"/>
        <v/>
      </c>
      <c r="AA39" s="33" t="str">
        <f t="shared" ca="1" si="31"/>
        <v/>
      </c>
      <c r="AB39" s="33" t="str">
        <f t="shared" ca="1" si="32"/>
        <v/>
      </c>
    </row>
    <row r="40" spans="1:28" ht="15.75" hidden="1" customHeight="1" x14ac:dyDescent="0.25">
      <c r="B40" s="156"/>
      <c r="D40" s="11"/>
      <c r="F40" s="6"/>
      <c r="G40" s="30"/>
      <c r="H40" s="30" t="str">
        <f t="shared" si="16"/>
        <v/>
      </c>
      <c r="I40" t="str">
        <f t="shared" ca="1" si="21"/>
        <v/>
      </c>
      <c r="L40" s="7"/>
      <c r="M40" s="19"/>
      <c r="N40" t="str">
        <f t="shared" si="13"/>
        <v/>
      </c>
      <c r="O40" s="139"/>
      <c r="P40" s="9">
        <f t="shared" si="20"/>
        <v>0</v>
      </c>
      <c r="Q40" s="9">
        <f t="shared" si="22"/>
        <v>0</v>
      </c>
      <c r="R40" s="14">
        <f t="shared" si="23"/>
        <v>0</v>
      </c>
      <c r="S40" s="177"/>
      <c r="T40" s="28" t="str">
        <f t="shared" ca="1" si="24"/>
        <v/>
      </c>
      <c r="U40" s="28" t="str">
        <f t="shared" ca="1" si="25"/>
        <v/>
      </c>
      <c r="V40" s="9" t="str">
        <f t="shared" ca="1" si="26"/>
        <v/>
      </c>
      <c r="W40" s="9" t="str">
        <f t="shared" ca="1" si="27"/>
        <v/>
      </c>
      <c r="X40" s="9" t="str">
        <f t="shared" ca="1" si="28"/>
        <v/>
      </c>
      <c r="Y40" s="9" t="str">
        <f t="shared" ca="1" si="29"/>
        <v/>
      </c>
      <c r="Z40" s="33" t="str">
        <f t="shared" ca="1" si="30"/>
        <v/>
      </c>
      <c r="AA40" s="33" t="str">
        <f t="shared" ca="1" si="31"/>
        <v/>
      </c>
      <c r="AB40" s="33" t="str">
        <f t="shared" ca="1" si="32"/>
        <v/>
      </c>
    </row>
    <row r="41" spans="1:28" ht="15.75" thickBot="1" x14ac:dyDescent="0.3">
      <c r="B41" s="157"/>
      <c r="C41" s="3"/>
      <c r="D41" s="12"/>
      <c r="E41" s="3"/>
      <c r="F41" s="5"/>
      <c r="G41" s="31"/>
      <c r="H41" s="31" t="str">
        <f t="shared" si="16"/>
        <v/>
      </c>
      <c r="I41" s="3" t="str">
        <f t="shared" ca="1" si="21"/>
        <v/>
      </c>
      <c r="J41" s="3"/>
      <c r="K41" s="3"/>
      <c r="L41" s="16"/>
      <c r="M41" s="20"/>
      <c r="N41" t="str">
        <f t="shared" si="13"/>
        <v/>
      </c>
      <c r="O41" s="139"/>
      <c r="P41" s="21">
        <f t="shared" si="20"/>
        <v>0</v>
      </c>
      <c r="Q41" s="21">
        <f t="shared" si="22"/>
        <v>0</v>
      </c>
      <c r="R41" s="15">
        <f t="shared" si="23"/>
        <v>0</v>
      </c>
      <c r="S41" s="178"/>
      <c r="T41" s="27" t="str">
        <f t="shared" ca="1" si="24"/>
        <v/>
      </c>
      <c r="U41" s="27" t="str">
        <f t="shared" ca="1" si="25"/>
        <v/>
      </c>
      <c r="V41" s="21" t="str">
        <f t="shared" ca="1" si="26"/>
        <v/>
      </c>
      <c r="W41" s="21" t="str">
        <f t="shared" ca="1" si="27"/>
        <v/>
      </c>
      <c r="X41" s="21" t="str">
        <f t="shared" ca="1" si="28"/>
        <v/>
      </c>
      <c r="Y41" s="21" t="str">
        <f t="shared" ca="1" si="29"/>
        <v/>
      </c>
      <c r="Z41" s="34" t="str">
        <f t="shared" ca="1" si="30"/>
        <v/>
      </c>
      <c r="AA41" s="34" t="str">
        <f t="shared" ca="1" si="31"/>
        <v/>
      </c>
      <c r="AB41" s="34" t="str">
        <f t="shared" ca="1" si="32"/>
        <v/>
      </c>
    </row>
    <row r="42" spans="1:28" ht="17.25" customHeight="1" x14ac:dyDescent="0.25">
      <c r="B42" s="158" t="str">
        <f>'CA-A'!B42</f>
        <v>Vetza Velarde</v>
      </c>
      <c r="C42" s="2" t="s">
        <v>29</v>
      </c>
      <c r="D42" s="10">
        <v>1500</v>
      </c>
      <c r="E42" s="2" t="s">
        <v>66</v>
      </c>
      <c r="F42" s="4">
        <v>7.0000000000000007E-2</v>
      </c>
      <c r="G42" s="29">
        <v>45954</v>
      </c>
      <c r="H42" s="29">
        <f t="shared" si="16"/>
        <v>45959</v>
      </c>
      <c r="I42" s="2" t="str">
        <f t="shared" ca="1" si="21"/>
        <v/>
      </c>
      <c r="J42" s="2"/>
      <c r="K42" s="2"/>
      <c r="L42" s="17"/>
      <c r="M42" s="18"/>
      <c r="N42" t="str">
        <f t="shared" si="13"/>
        <v/>
      </c>
      <c r="O42" s="139">
        <f>SUM(N42:N50)</f>
        <v>0</v>
      </c>
      <c r="P42" s="8">
        <f>D42*F42</f>
        <v>105.00000000000001</v>
      </c>
      <c r="Q42" s="8">
        <f t="shared" si="22"/>
        <v>60</v>
      </c>
      <c r="R42" s="13">
        <f t="shared" si="23"/>
        <v>45.000000000000007</v>
      </c>
      <c r="S42" s="176">
        <f>SUM(D42:D50)-O42</f>
        <v>7000</v>
      </c>
      <c r="T42" s="26" t="str">
        <f t="shared" ca="1" si="24"/>
        <v/>
      </c>
      <c r="U42" s="26" t="str">
        <f t="shared" ca="1" si="25"/>
        <v/>
      </c>
      <c r="V42" s="8" t="str">
        <f t="shared" ca="1" si="26"/>
        <v/>
      </c>
      <c r="W42" s="8" t="str">
        <f t="shared" ca="1" si="27"/>
        <v/>
      </c>
      <c r="X42" s="8" t="str">
        <f t="shared" ca="1" si="28"/>
        <v/>
      </c>
      <c r="Y42" s="8" t="str">
        <f t="shared" ca="1" si="29"/>
        <v/>
      </c>
      <c r="Z42" s="35" t="str">
        <f t="shared" ca="1" si="30"/>
        <v/>
      </c>
      <c r="AA42" s="35" t="str">
        <f t="shared" ca="1" si="31"/>
        <v/>
      </c>
      <c r="AB42" s="35" t="str">
        <f t="shared" ca="1" si="32"/>
        <v/>
      </c>
    </row>
    <row r="43" spans="1:28" ht="17.25" customHeight="1" x14ac:dyDescent="0.25">
      <c r="B43" s="159"/>
      <c r="C43" t="s">
        <v>29</v>
      </c>
      <c r="D43" s="11">
        <v>500</v>
      </c>
      <c r="E43" t="s">
        <v>60</v>
      </c>
      <c r="F43" s="6">
        <v>0.08</v>
      </c>
      <c r="G43" s="30">
        <v>45946</v>
      </c>
      <c r="H43" s="30">
        <f t="shared" si="16"/>
        <v>45951</v>
      </c>
      <c r="I43" t="str">
        <f t="shared" ca="1" si="21"/>
        <v/>
      </c>
      <c r="L43" s="7"/>
      <c r="M43" s="19"/>
      <c r="N43" t="str">
        <f t="shared" si="13"/>
        <v/>
      </c>
      <c r="O43" s="139"/>
      <c r="P43" s="9">
        <f t="shared" ref="P43:P50" si="33">D43*F43</f>
        <v>40</v>
      </c>
      <c r="Q43" s="9">
        <f t="shared" si="22"/>
        <v>20</v>
      </c>
      <c r="R43" s="14">
        <f t="shared" si="23"/>
        <v>20</v>
      </c>
      <c r="S43" s="177"/>
      <c r="T43" s="28" t="str">
        <f t="shared" ca="1" si="24"/>
        <v/>
      </c>
      <c r="U43" s="28" t="str">
        <f t="shared" ca="1" si="25"/>
        <v/>
      </c>
      <c r="V43" s="9" t="str">
        <f t="shared" ca="1" si="26"/>
        <v/>
      </c>
      <c r="W43" s="9" t="str">
        <f t="shared" ca="1" si="27"/>
        <v/>
      </c>
      <c r="X43" s="9" t="str">
        <f t="shared" ca="1" si="28"/>
        <v/>
      </c>
      <c r="Y43" s="9" t="str">
        <f t="shared" ca="1" si="29"/>
        <v/>
      </c>
      <c r="Z43" s="33" t="str">
        <f t="shared" ca="1" si="30"/>
        <v/>
      </c>
      <c r="AA43" s="33" t="str">
        <f t="shared" ca="1" si="31"/>
        <v/>
      </c>
      <c r="AB43" s="33" t="str">
        <f t="shared" ca="1" si="32"/>
        <v/>
      </c>
    </row>
    <row r="44" spans="1:28" x14ac:dyDescent="0.25">
      <c r="B44" s="159"/>
      <c r="D44" s="11"/>
      <c r="F44" s="6"/>
      <c r="G44" s="30"/>
      <c r="H44" s="30" t="str">
        <f t="shared" si="16"/>
        <v/>
      </c>
      <c r="I44" t="str">
        <f t="shared" ca="1" si="21"/>
        <v/>
      </c>
      <c r="L44" s="7"/>
      <c r="M44" s="19"/>
      <c r="N44" t="str">
        <f t="shared" si="13"/>
        <v/>
      </c>
      <c r="O44" s="139"/>
      <c r="P44" s="9">
        <f t="shared" si="33"/>
        <v>0</v>
      </c>
      <c r="Q44" s="9">
        <f t="shared" si="22"/>
        <v>0</v>
      </c>
      <c r="R44" s="14">
        <f t="shared" si="23"/>
        <v>0</v>
      </c>
      <c r="S44" s="177"/>
      <c r="T44" s="28" t="str">
        <f t="shared" ca="1" si="24"/>
        <v/>
      </c>
      <c r="U44" s="28" t="str">
        <f t="shared" ca="1" si="25"/>
        <v/>
      </c>
      <c r="V44" s="9" t="str">
        <f t="shared" ca="1" si="26"/>
        <v/>
      </c>
      <c r="W44" s="9" t="str">
        <f t="shared" ca="1" si="27"/>
        <v/>
      </c>
      <c r="X44" s="9" t="str">
        <f t="shared" ca="1" si="28"/>
        <v/>
      </c>
      <c r="Y44" s="9" t="str">
        <f t="shared" ca="1" si="29"/>
        <v/>
      </c>
      <c r="Z44" s="33" t="str">
        <f t="shared" ca="1" si="30"/>
        <v/>
      </c>
      <c r="AA44" s="33" t="str">
        <f t="shared" ca="1" si="31"/>
        <v/>
      </c>
      <c r="AB44" s="33" t="str">
        <f t="shared" ca="1" si="32"/>
        <v/>
      </c>
    </row>
    <row r="45" spans="1:28" x14ac:dyDescent="0.25">
      <c r="B45" s="159"/>
      <c r="C45" t="s">
        <v>29</v>
      </c>
      <c r="D45" s="11">
        <v>2000</v>
      </c>
      <c r="E45" t="s">
        <v>72</v>
      </c>
      <c r="F45" s="6">
        <v>7.0000000000000007E-2</v>
      </c>
      <c r="G45" s="30">
        <v>45953</v>
      </c>
      <c r="H45" s="30">
        <f t="shared" si="16"/>
        <v>45958</v>
      </c>
      <c r="I45" t="str">
        <f t="shared" ref="I45:I50" ca="1" si="34">IF(AND(ISNUMBER(G45),(G45&lt;=TODAY())),"NO PAGADO","")</f>
        <v/>
      </c>
      <c r="L45" s="7"/>
      <c r="M45" s="19"/>
      <c r="N45" t="str">
        <f t="shared" si="13"/>
        <v/>
      </c>
      <c r="O45" s="139"/>
      <c r="P45" s="9">
        <f t="shared" si="33"/>
        <v>140</v>
      </c>
      <c r="Q45" s="9">
        <f t="shared" si="22"/>
        <v>80</v>
      </c>
      <c r="R45" s="14">
        <f t="shared" si="23"/>
        <v>60.000000000000014</v>
      </c>
      <c r="S45" s="177"/>
      <c r="T45" s="28" t="str">
        <f t="shared" ca="1" si="24"/>
        <v/>
      </c>
      <c r="U45" s="28" t="str">
        <f t="shared" ca="1" si="25"/>
        <v/>
      </c>
      <c r="V45" s="9" t="str">
        <f t="shared" ca="1" si="26"/>
        <v/>
      </c>
      <c r="W45" s="9" t="str">
        <f t="shared" ca="1" si="27"/>
        <v/>
      </c>
      <c r="X45" s="9" t="str">
        <f t="shared" ca="1" si="28"/>
        <v/>
      </c>
      <c r="Y45" s="9" t="str">
        <f t="shared" ca="1" si="29"/>
        <v/>
      </c>
      <c r="Z45" s="33" t="str">
        <f t="shared" ca="1" si="30"/>
        <v/>
      </c>
      <c r="AA45" s="33" t="str">
        <f t="shared" ca="1" si="31"/>
        <v/>
      </c>
      <c r="AB45" s="33" t="str">
        <f t="shared" ca="1" si="32"/>
        <v/>
      </c>
    </row>
    <row r="46" spans="1:28" ht="15.75" customHeight="1" x14ac:dyDescent="0.25">
      <c r="A46" s="25">
        <v>5</v>
      </c>
      <c r="B46" s="159"/>
      <c r="C46" t="s">
        <v>29</v>
      </c>
      <c r="D46" s="11">
        <v>1000</v>
      </c>
      <c r="E46" t="s">
        <v>67</v>
      </c>
      <c r="F46" s="6">
        <v>7.0000000000000007E-2</v>
      </c>
      <c r="G46" s="30">
        <v>45951</v>
      </c>
      <c r="H46" s="30">
        <f t="shared" si="16"/>
        <v>45956</v>
      </c>
      <c r="I46" t="str">
        <f t="shared" ca="1" si="34"/>
        <v/>
      </c>
      <c r="L46" s="7"/>
      <c r="M46" s="19"/>
      <c r="N46" t="str">
        <f t="shared" si="13"/>
        <v/>
      </c>
      <c r="O46" s="139"/>
      <c r="P46" s="9">
        <f t="shared" si="33"/>
        <v>70</v>
      </c>
      <c r="Q46" s="9">
        <f t="shared" si="22"/>
        <v>40</v>
      </c>
      <c r="R46" s="14">
        <f t="shared" si="23"/>
        <v>30.000000000000007</v>
      </c>
      <c r="S46" s="177"/>
      <c r="T46" s="28" t="str">
        <f t="shared" ca="1" si="24"/>
        <v/>
      </c>
      <c r="U46" s="28" t="str">
        <f t="shared" ca="1" si="25"/>
        <v/>
      </c>
      <c r="V46" s="9" t="str">
        <f t="shared" ca="1" si="26"/>
        <v/>
      </c>
      <c r="W46" s="9" t="str">
        <f t="shared" ca="1" si="27"/>
        <v/>
      </c>
      <c r="X46" s="9" t="str">
        <f t="shared" ca="1" si="28"/>
        <v/>
      </c>
      <c r="Y46" s="9" t="str">
        <f t="shared" ca="1" si="29"/>
        <v/>
      </c>
      <c r="Z46" s="33" t="str">
        <f t="shared" ca="1" si="30"/>
        <v/>
      </c>
      <c r="AA46" s="33" t="str">
        <f t="shared" ca="1" si="31"/>
        <v/>
      </c>
      <c r="AB46" s="33" t="str">
        <f t="shared" ca="1" si="32"/>
        <v/>
      </c>
    </row>
    <row r="47" spans="1:28" ht="15.75" customHeight="1" x14ac:dyDescent="0.25">
      <c r="B47" s="159"/>
      <c r="C47" t="s">
        <v>29</v>
      </c>
      <c r="D47" s="11">
        <v>1000</v>
      </c>
      <c r="E47" t="s">
        <v>61</v>
      </c>
      <c r="F47" s="6">
        <v>7.0000000000000007E-2</v>
      </c>
      <c r="G47" s="30">
        <v>45952</v>
      </c>
      <c r="H47" s="30">
        <f t="shared" si="16"/>
        <v>45957</v>
      </c>
      <c r="I47" t="str">
        <f t="shared" ca="1" si="34"/>
        <v/>
      </c>
      <c r="L47" s="7"/>
      <c r="M47" s="19"/>
      <c r="N47" t="str">
        <f t="shared" si="13"/>
        <v/>
      </c>
      <c r="O47" s="139"/>
      <c r="P47" s="9">
        <f t="shared" si="33"/>
        <v>70</v>
      </c>
      <c r="Q47" s="9">
        <f t="shared" si="22"/>
        <v>40</v>
      </c>
      <c r="R47" s="14">
        <f t="shared" si="23"/>
        <v>30.000000000000007</v>
      </c>
      <c r="S47" s="177"/>
      <c r="T47" s="28" t="str">
        <f t="shared" ca="1" si="24"/>
        <v/>
      </c>
      <c r="U47" s="28" t="str">
        <f t="shared" ca="1" si="25"/>
        <v/>
      </c>
      <c r="V47" s="9" t="str">
        <f t="shared" ca="1" si="26"/>
        <v/>
      </c>
      <c r="W47" s="9" t="str">
        <f t="shared" ca="1" si="27"/>
        <v/>
      </c>
      <c r="X47" s="9" t="str">
        <f t="shared" ca="1" si="28"/>
        <v/>
      </c>
      <c r="Y47" s="9" t="str">
        <f t="shared" ca="1" si="29"/>
        <v/>
      </c>
      <c r="Z47" s="33" t="str">
        <f t="shared" ca="1" si="30"/>
        <v/>
      </c>
      <c r="AA47" s="33" t="str">
        <f t="shared" ca="1" si="31"/>
        <v/>
      </c>
      <c r="AB47" s="33" t="str">
        <f t="shared" ca="1" si="32"/>
        <v/>
      </c>
    </row>
    <row r="48" spans="1:28" ht="15.75" customHeight="1" x14ac:dyDescent="0.25">
      <c r="B48" s="159"/>
      <c r="D48" s="11"/>
      <c r="F48" s="6"/>
      <c r="G48" s="30"/>
      <c r="H48" s="30" t="str">
        <f t="shared" si="16"/>
        <v/>
      </c>
      <c r="I48" t="str">
        <f t="shared" ca="1" si="34"/>
        <v/>
      </c>
      <c r="L48" s="7"/>
      <c r="M48" s="19"/>
      <c r="N48" t="str">
        <f t="shared" si="13"/>
        <v/>
      </c>
      <c r="O48" s="139"/>
      <c r="P48" s="9">
        <f t="shared" si="33"/>
        <v>0</v>
      </c>
      <c r="Q48" s="9">
        <f t="shared" si="22"/>
        <v>0</v>
      </c>
      <c r="R48" s="14">
        <f t="shared" si="23"/>
        <v>0</v>
      </c>
      <c r="S48" s="177"/>
      <c r="T48" s="28" t="str">
        <f t="shared" ca="1" si="24"/>
        <v/>
      </c>
      <c r="U48" s="28" t="str">
        <f t="shared" ca="1" si="25"/>
        <v/>
      </c>
      <c r="V48" s="9" t="str">
        <f t="shared" ca="1" si="26"/>
        <v/>
      </c>
      <c r="W48" s="9" t="str">
        <f t="shared" ca="1" si="27"/>
        <v/>
      </c>
      <c r="X48" s="9" t="str">
        <f t="shared" ca="1" si="28"/>
        <v/>
      </c>
      <c r="Y48" s="9" t="str">
        <f t="shared" ca="1" si="29"/>
        <v/>
      </c>
      <c r="Z48" s="33" t="str">
        <f t="shared" ca="1" si="30"/>
        <v/>
      </c>
      <c r="AA48" s="33" t="str">
        <f t="shared" ca="1" si="31"/>
        <v/>
      </c>
      <c r="AB48" s="33" t="str">
        <f t="shared" ca="1" si="32"/>
        <v/>
      </c>
    </row>
    <row r="49" spans="1:28" ht="15.75" customHeight="1" x14ac:dyDescent="0.25">
      <c r="B49" s="159"/>
      <c r="C49" t="s">
        <v>29</v>
      </c>
      <c r="D49" s="11">
        <v>1000</v>
      </c>
      <c r="E49" t="s">
        <v>68</v>
      </c>
      <c r="F49" s="6">
        <v>0.08</v>
      </c>
      <c r="G49" s="30">
        <v>45947</v>
      </c>
      <c r="H49" s="30">
        <f t="shared" si="16"/>
        <v>45952</v>
      </c>
      <c r="I49" t="str">
        <f t="shared" ca="1" si="34"/>
        <v/>
      </c>
      <c r="L49" s="7"/>
      <c r="M49" s="19"/>
      <c r="N49" t="str">
        <f t="shared" si="13"/>
        <v/>
      </c>
      <c r="O49" s="139"/>
      <c r="P49" s="9">
        <f t="shared" si="33"/>
        <v>80</v>
      </c>
      <c r="Q49" s="9">
        <f t="shared" si="22"/>
        <v>40</v>
      </c>
      <c r="R49" s="14">
        <f t="shared" si="23"/>
        <v>40</v>
      </c>
      <c r="S49" s="177"/>
      <c r="T49" s="28" t="str">
        <f t="shared" ca="1" si="24"/>
        <v/>
      </c>
      <c r="U49" s="28" t="str">
        <f t="shared" ca="1" si="25"/>
        <v/>
      </c>
      <c r="V49" s="9" t="str">
        <f t="shared" ca="1" si="26"/>
        <v/>
      </c>
      <c r="W49" s="9" t="str">
        <f t="shared" ca="1" si="27"/>
        <v/>
      </c>
      <c r="X49" s="9" t="str">
        <f t="shared" ca="1" si="28"/>
        <v/>
      </c>
      <c r="Y49" s="9" t="str">
        <f t="shared" ca="1" si="29"/>
        <v/>
      </c>
      <c r="Z49" s="33" t="str">
        <f t="shared" ca="1" si="30"/>
        <v/>
      </c>
      <c r="AA49" s="33" t="str">
        <f t="shared" ca="1" si="31"/>
        <v/>
      </c>
      <c r="AB49" s="33" t="str">
        <f t="shared" ca="1" si="32"/>
        <v/>
      </c>
    </row>
    <row r="50" spans="1:28" ht="15.75" thickBot="1" x14ac:dyDescent="0.3">
      <c r="B50" s="160"/>
      <c r="C50" s="3"/>
      <c r="D50" s="12"/>
      <c r="E50" s="3"/>
      <c r="F50" s="5"/>
      <c r="G50" s="31"/>
      <c r="H50" s="31" t="str">
        <f t="shared" si="16"/>
        <v/>
      </c>
      <c r="I50" s="3" t="str">
        <f t="shared" ca="1" si="34"/>
        <v/>
      </c>
      <c r="J50" s="3"/>
      <c r="K50" s="3"/>
      <c r="L50" s="16"/>
      <c r="M50" s="20"/>
      <c r="N50" t="str">
        <f t="shared" si="13"/>
        <v/>
      </c>
      <c r="O50" s="139"/>
      <c r="P50" s="21">
        <f t="shared" si="33"/>
        <v>0</v>
      </c>
      <c r="Q50" s="21">
        <f t="shared" si="22"/>
        <v>0</v>
      </c>
      <c r="R50" s="15">
        <f t="shared" si="23"/>
        <v>0</v>
      </c>
      <c r="S50" s="178"/>
      <c r="T50" s="27" t="str">
        <f t="shared" ca="1" si="24"/>
        <v/>
      </c>
      <c r="U50" s="27" t="str">
        <f t="shared" ca="1" si="25"/>
        <v/>
      </c>
      <c r="V50" s="21" t="str">
        <f t="shared" ca="1" si="26"/>
        <v/>
      </c>
      <c r="W50" s="21" t="str">
        <f t="shared" ca="1" si="27"/>
        <v/>
      </c>
      <c r="X50" s="21" t="str">
        <f t="shared" ca="1" si="28"/>
        <v/>
      </c>
      <c r="Y50" s="21" t="str">
        <f t="shared" ca="1" si="29"/>
        <v/>
      </c>
      <c r="Z50" s="34" t="str">
        <f t="shared" ca="1" si="30"/>
        <v/>
      </c>
      <c r="AA50" s="34" t="str">
        <f t="shared" ca="1" si="31"/>
        <v/>
      </c>
      <c r="AB50" s="34" t="str">
        <f t="shared" ca="1" si="32"/>
        <v/>
      </c>
    </row>
    <row r="51" spans="1:28" hidden="1" x14ac:dyDescent="0.25">
      <c r="B51" s="155">
        <f>'CA-A'!B51</f>
        <v>0</v>
      </c>
      <c r="C51" s="2"/>
      <c r="D51" s="10"/>
      <c r="E51" s="2"/>
      <c r="F51" s="4"/>
      <c r="G51" s="29"/>
      <c r="H51" s="29" t="str">
        <f t="shared" si="16"/>
        <v/>
      </c>
      <c r="I51" s="2" t="str">
        <f ca="1">IF(AND(ISNUMBER(G51),(G51&lt;=TODAY())),"NO PAGADO","")</f>
        <v/>
      </c>
      <c r="J51" s="2"/>
      <c r="K51" s="2"/>
      <c r="L51" s="17"/>
      <c r="M51" s="18"/>
      <c r="N51" t="str">
        <f t="shared" si="13"/>
        <v/>
      </c>
      <c r="O51" s="139">
        <f>SUM(N51:N59)</f>
        <v>0</v>
      </c>
      <c r="P51" s="8">
        <f>D51*F51</f>
        <v>0</v>
      </c>
      <c r="Q51" s="8">
        <f t="shared" si="22"/>
        <v>0</v>
      </c>
      <c r="R51" s="13">
        <f t="shared" si="23"/>
        <v>0</v>
      </c>
      <c r="S51" s="176">
        <f>SUM(D51:D59)-O51</f>
        <v>0</v>
      </c>
      <c r="T51" s="26" t="str">
        <f t="shared" ca="1" si="24"/>
        <v/>
      </c>
      <c r="U51" s="26" t="str">
        <f t="shared" ca="1" si="25"/>
        <v/>
      </c>
      <c r="V51" s="8" t="str">
        <f t="shared" ca="1" si="26"/>
        <v/>
      </c>
      <c r="W51" s="8" t="str">
        <f t="shared" ca="1" si="27"/>
        <v/>
      </c>
      <c r="X51" s="8" t="str">
        <f t="shared" ca="1" si="28"/>
        <v/>
      </c>
      <c r="Y51" s="8" t="str">
        <f t="shared" ca="1" si="29"/>
        <v/>
      </c>
      <c r="Z51" s="35" t="str">
        <f t="shared" ca="1" si="30"/>
        <v/>
      </c>
      <c r="AA51" s="35" t="str">
        <f t="shared" ca="1" si="31"/>
        <v/>
      </c>
      <c r="AB51" s="35" t="str">
        <f t="shared" ca="1" si="32"/>
        <v/>
      </c>
    </row>
    <row r="52" spans="1:28" hidden="1" x14ac:dyDescent="0.25">
      <c r="B52" s="156"/>
      <c r="D52" s="11"/>
      <c r="F52" s="6"/>
      <c r="G52" s="30"/>
      <c r="H52" s="30" t="str">
        <f t="shared" si="16"/>
        <v/>
      </c>
      <c r="I52" t="str">
        <f ca="1">IF(AND(ISNUMBER(G52),(G52&lt;=TODAY())),"NO PAGADO","")</f>
        <v/>
      </c>
      <c r="L52" s="7"/>
      <c r="M52" s="19"/>
      <c r="N52" t="str">
        <f t="shared" si="13"/>
        <v/>
      </c>
      <c r="O52" s="139"/>
      <c r="P52" s="9">
        <f t="shared" ref="P52:P59" si="35">D52*F52</f>
        <v>0</v>
      </c>
      <c r="Q52" s="9">
        <f t="shared" si="22"/>
        <v>0</v>
      </c>
      <c r="R52" s="14">
        <f t="shared" si="23"/>
        <v>0</v>
      </c>
      <c r="S52" s="177"/>
      <c r="T52" s="28" t="str">
        <f t="shared" ca="1" si="24"/>
        <v/>
      </c>
      <c r="U52" s="28" t="str">
        <f t="shared" ca="1" si="25"/>
        <v/>
      </c>
      <c r="V52" s="9" t="str">
        <f t="shared" ca="1" si="26"/>
        <v/>
      </c>
      <c r="W52" s="9" t="str">
        <f t="shared" ca="1" si="27"/>
        <v/>
      </c>
      <c r="X52" s="9" t="str">
        <f t="shared" ca="1" si="28"/>
        <v/>
      </c>
      <c r="Y52" s="9" t="str">
        <f t="shared" ca="1" si="29"/>
        <v/>
      </c>
      <c r="Z52" s="33" t="str">
        <f t="shared" ca="1" si="30"/>
        <v/>
      </c>
      <c r="AA52" s="33" t="str">
        <f t="shared" ca="1" si="31"/>
        <v/>
      </c>
      <c r="AB52" s="33" t="str">
        <f t="shared" ca="1" si="32"/>
        <v/>
      </c>
    </row>
    <row r="53" spans="1:28" hidden="1" x14ac:dyDescent="0.25">
      <c r="B53" s="156"/>
      <c r="D53" s="11"/>
      <c r="F53" s="6"/>
      <c r="G53" s="30"/>
      <c r="H53" s="30" t="str">
        <f t="shared" si="16"/>
        <v/>
      </c>
      <c r="I53" t="str">
        <f ca="1">IF(AND(ISNUMBER(G53),(G53&lt;=TODAY())),"NO PAGADO","")</f>
        <v/>
      </c>
      <c r="L53" s="7"/>
      <c r="M53" s="19"/>
      <c r="N53" t="str">
        <f t="shared" si="13"/>
        <v/>
      </c>
      <c r="O53" s="139"/>
      <c r="P53" s="9">
        <f t="shared" si="35"/>
        <v>0</v>
      </c>
      <c r="Q53" s="9">
        <f t="shared" si="22"/>
        <v>0</v>
      </c>
      <c r="R53" s="14">
        <f t="shared" si="23"/>
        <v>0</v>
      </c>
      <c r="S53" s="177"/>
      <c r="T53" s="28" t="str">
        <f t="shared" ca="1" si="24"/>
        <v/>
      </c>
      <c r="U53" s="28" t="str">
        <f t="shared" ca="1" si="25"/>
        <v/>
      </c>
      <c r="V53" s="9" t="str">
        <f t="shared" ca="1" si="26"/>
        <v/>
      </c>
      <c r="W53" s="9" t="str">
        <f t="shared" ca="1" si="27"/>
        <v/>
      </c>
      <c r="X53" s="9" t="str">
        <f t="shared" ca="1" si="28"/>
        <v/>
      </c>
      <c r="Y53" s="9" t="str">
        <f t="shared" ca="1" si="29"/>
        <v/>
      </c>
      <c r="Z53" s="33" t="str">
        <f t="shared" ca="1" si="30"/>
        <v/>
      </c>
      <c r="AA53" s="33" t="str">
        <f t="shared" ca="1" si="31"/>
        <v/>
      </c>
      <c r="AB53" s="33" t="str">
        <f t="shared" ca="1" si="32"/>
        <v/>
      </c>
    </row>
    <row r="54" spans="1:28" hidden="1" x14ac:dyDescent="0.25">
      <c r="B54" s="156"/>
      <c r="D54" s="11"/>
      <c r="F54" s="6"/>
      <c r="G54" s="30"/>
      <c r="H54" s="30" t="str">
        <f t="shared" si="16"/>
        <v/>
      </c>
      <c r="I54" t="str">
        <f t="shared" ref="I54:I59" ca="1" si="36">IF(AND(ISNUMBER(G54),(G54&lt;=TODAY())),"NO PAGADO","")</f>
        <v/>
      </c>
      <c r="L54" s="7"/>
      <c r="M54" s="19"/>
      <c r="N54" t="str">
        <f t="shared" si="13"/>
        <v/>
      </c>
      <c r="O54" s="139"/>
      <c r="P54" s="9">
        <f t="shared" si="35"/>
        <v>0</v>
      </c>
      <c r="Q54" s="9">
        <f t="shared" si="22"/>
        <v>0</v>
      </c>
      <c r="R54" s="14">
        <f t="shared" si="23"/>
        <v>0</v>
      </c>
      <c r="S54" s="177"/>
      <c r="T54" s="28" t="str">
        <f t="shared" ca="1" si="24"/>
        <v/>
      </c>
      <c r="U54" s="28" t="str">
        <f t="shared" ca="1" si="25"/>
        <v/>
      </c>
      <c r="V54" s="9" t="str">
        <f t="shared" ca="1" si="26"/>
        <v/>
      </c>
      <c r="W54" s="9" t="str">
        <f t="shared" ca="1" si="27"/>
        <v/>
      </c>
      <c r="X54" s="9" t="str">
        <f t="shared" ca="1" si="28"/>
        <v/>
      </c>
      <c r="Y54" s="9" t="str">
        <f t="shared" ca="1" si="29"/>
        <v/>
      </c>
      <c r="Z54" s="33" t="str">
        <f t="shared" ca="1" si="30"/>
        <v/>
      </c>
      <c r="AA54" s="33" t="str">
        <f t="shared" ca="1" si="31"/>
        <v/>
      </c>
      <c r="AB54" s="33" t="str">
        <f t="shared" ca="1" si="32"/>
        <v/>
      </c>
    </row>
    <row r="55" spans="1:28" ht="15.75" hidden="1" customHeight="1" x14ac:dyDescent="0.25">
      <c r="A55" s="25">
        <v>6</v>
      </c>
      <c r="B55" s="156"/>
      <c r="D55" s="11"/>
      <c r="F55" s="6"/>
      <c r="G55" s="30"/>
      <c r="H55" s="30" t="str">
        <f t="shared" si="16"/>
        <v/>
      </c>
      <c r="I55" t="str">
        <f t="shared" ca="1" si="36"/>
        <v/>
      </c>
      <c r="L55" s="7"/>
      <c r="M55" s="19"/>
      <c r="N55" t="str">
        <f t="shared" si="13"/>
        <v/>
      </c>
      <c r="O55" s="139"/>
      <c r="P55" s="9">
        <f t="shared" si="35"/>
        <v>0</v>
      </c>
      <c r="Q55" s="9">
        <f t="shared" si="22"/>
        <v>0</v>
      </c>
      <c r="R55" s="14">
        <f t="shared" si="23"/>
        <v>0</v>
      </c>
      <c r="S55" s="177"/>
      <c r="T55" s="28" t="str">
        <f t="shared" ca="1" si="24"/>
        <v/>
      </c>
      <c r="U55" s="28" t="str">
        <f t="shared" ca="1" si="25"/>
        <v/>
      </c>
      <c r="V55" s="9" t="str">
        <f t="shared" ca="1" si="26"/>
        <v/>
      </c>
      <c r="W55" s="9" t="str">
        <f t="shared" ca="1" si="27"/>
        <v/>
      </c>
      <c r="X55" s="9" t="str">
        <f t="shared" ca="1" si="28"/>
        <v/>
      </c>
      <c r="Y55" s="9" t="str">
        <f t="shared" ca="1" si="29"/>
        <v/>
      </c>
      <c r="Z55" s="33" t="str">
        <f t="shared" ca="1" si="30"/>
        <v/>
      </c>
      <c r="AA55" s="33" t="str">
        <f t="shared" ca="1" si="31"/>
        <v/>
      </c>
      <c r="AB55" s="33" t="str">
        <f t="shared" ca="1" si="32"/>
        <v/>
      </c>
    </row>
    <row r="56" spans="1:28" ht="15.75" hidden="1" customHeight="1" x14ac:dyDescent="0.25">
      <c r="B56" s="156"/>
      <c r="D56" s="11"/>
      <c r="F56" s="6"/>
      <c r="G56" s="30"/>
      <c r="H56" s="30" t="str">
        <f t="shared" si="16"/>
        <v/>
      </c>
      <c r="I56" t="str">
        <f t="shared" ca="1" si="36"/>
        <v/>
      </c>
      <c r="L56" s="7"/>
      <c r="M56" s="19"/>
      <c r="N56" t="str">
        <f t="shared" si="13"/>
        <v/>
      </c>
      <c r="O56" s="139"/>
      <c r="P56" s="9">
        <f t="shared" si="35"/>
        <v>0</v>
      </c>
      <c r="Q56" s="9">
        <f t="shared" si="22"/>
        <v>0</v>
      </c>
      <c r="R56" s="14">
        <f t="shared" si="23"/>
        <v>0</v>
      </c>
      <c r="S56" s="177"/>
      <c r="T56" s="28" t="str">
        <f t="shared" ca="1" si="24"/>
        <v/>
      </c>
      <c r="U56" s="28" t="str">
        <f t="shared" ca="1" si="25"/>
        <v/>
      </c>
      <c r="V56" s="9" t="str">
        <f t="shared" ca="1" si="26"/>
        <v/>
      </c>
      <c r="W56" s="9" t="str">
        <f t="shared" ca="1" si="27"/>
        <v/>
      </c>
      <c r="X56" s="9" t="str">
        <f t="shared" ca="1" si="28"/>
        <v/>
      </c>
      <c r="Y56" s="9" t="str">
        <f t="shared" ca="1" si="29"/>
        <v/>
      </c>
      <c r="Z56" s="33" t="str">
        <f t="shared" ca="1" si="30"/>
        <v/>
      </c>
      <c r="AA56" s="33" t="str">
        <f t="shared" ca="1" si="31"/>
        <v/>
      </c>
      <c r="AB56" s="33" t="str">
        <f t="shared" ca="1" si="32"/>
        <v/>
      </c>
    </row>
    <row r="57" spans="1:28" ht="15.75" hidden="1" customHeight="1" x14ac:dyDescent="0.25">
      <c r="B57" s="156"/>
      <c r="D57" s="11"/>
      <c r="F57" s="6"/>
      <c r="G57" s="30"/>
      <c r="H57" s="30" t="str">
        <f t="shared" si="16"/>
        <v/>
      </c>
      <c r="I57" t="str">
        <f t="shared" ca="1" si="36"/>
        <v/>
      </c>
      <c r="L57" s="7"/>
      <c r="M57" s="19"/>
      <c r="N57" t="str">
        <f t="shared" si="13"/>
        <v/>
      </c>
      <c r="O57" s="139"/>
      <c r="P57" s="9">
        <f t="shared" si="35"/>
        <v>0</v>
      </c>
      <c r="Q57" s="9">
        <f t="shared" si="22"/>
        <v>0</v>
      </c>
      <c r="R57" s="14">
        <f t="shared" si="23"/>
        <v>0</v>
      </c>
      <c r="S57" s="177"/>
      <c r="T57" s="28" t="str">
        <f t="shared" ca="1" si="24"/>
        <v/>
      </c>
      <c r="U57" s="28" t="str">
        <f t="shared" ca="1" si="25"/>
        <v/>
      </c>
      <c r="V57" s="9" t="str">
        <f t="shared" ca="1" si="26"/>
        <v/>
      </c>
      <c r="W57" s="9" t="str">
        <f t="shared" ca="1" si="27"/>
        <v/>
      </c>
      <c r="X57" s="9" t="str">
        <f t="shared" ca="1" si="28"/>
        <v/>
      </c>
      <c r="Y57" s="9" t="str">
        <f t="shared" ca="1" si="29"/>
        <v/>
      </c>
      <c r="Z57" s="33" t="str">
        <f t="shared" ca="1" si="30"/>
        <v/>
      </c>
      <c r="AA57" s="33" t="str">
        <f t="shared" ca="1" si="31"/>
        <v/>
      </c>
      <c r="AB57" s="33" t="str">
        <f t="shared" ca="1" si="32"/>
        <v/>
      </c>
    </row>
    <row r="58" spans="1:28" ht="15.75" hidden="1" customHeight="1" x14ac:dyDescent="0.25">
      <c r="B58" s="156"/>
      <c r="D58" s="11"/>
      <c r="F58" s="6"/>
      <c r="G58" s="30"/>
      <c r="H58" s="30" t="str">
        <f t="shared" si="16"/>
        <v/>
      </c>
      <c r="I58" t="str">
        <f t="shared" ca="1" si="36"/>
        <v/>
      </c>
      <c r="L58" s="7"/>
      <c r="M58" s="19"/>
      <c r="N58" t="str">
        <f t="shared" si="13"/>
        <v/>
      </c>
      <c r="O58" s="139"/>
      <c r="P58" s="9">
        <f t="shared" si="35"/>
        <v>0</v>
      </c>
      <c r="Q58" s="9">
        <f t="shared" si="22"/>
        <v>0</v>
      </c>
      <c r="R58" s="14">
        <f t="shared" si="23"/>
        <v>0</v>
      </c>
      <c r="S58" s="177"/>
      <c r="T58" s="28" t="str">
        <f t="shared" ca="1" si="24"/>
        <v/>
      </c>
      <c r="U58" s="28" t="str">
        <f t="shared" ca="1" si="25"/>
        <v/>
      </c>
      <c r="V58" s="9" t="str">
        <f t="shared" ca="1" si="26"/>
        <v/>
      </c>
      <c r="W58" s="9" t="str">
        <f t="shared" ca="1" si="27"/>
        <v/>
      </c>
      <c r="X58" s="9" t="str">
        <f t="shared" ca="1" si="28"/>
        <v/>
      </c>
      <c r="Y58" s="9" t="str">
        <f t="shared" ca="1" si="29"/>
        <v/>
      </c>
      <c r="Z58" s="33" t="str">
        <f t="shared" ca="1" si="30"/>
        <v/>
      </c>
      <c r="AA58" s="33" t="str">
        <f t="shared" ca="1" si="31"/>
        <v/>
      </c>
      <c r="AB58" s="33" t="str">
        <f t="shared" ca="1" si="32"/>
        <v/>
      </c>
    </row>
    <row r="59" spans="1:28" ht="15.75" thickBot="1" x14ac:dyDescent="0.3">
      <c r="B59" s="157"/>
      <c r="C59" s="3"/>
      <c r="D59" s="12"/>
      <c r="E59" s="3"/>
      <c r="F59" s="5"/>
      <c r="G59" s="31"/>
      <c r="H59" s="31" t="str">
        <f t="shared" si="16"/>
        <v/>
      </c>
      <c r="I59" s="3" t="str">
        <f t="shared" ca="1" si="36"/>
        <v/>
      </c>
      <c r="J59" s="3"/>
      <c r="K59" s="3"/>
      <c r="L59" s="16"/>
      <c r="M59" s="20"/>
      <c r="N59" t="str">
        <f t="shared" si="13"/>
        <v/>
      </c>
      <c r="O59" s="139"/>
      <c r="P59" s="21">
        <f t="shared" si="35"/>
        <v>0</v>
      </c>
      <c r="Q59" s="21">
        <f t="shared" si="22"/>
        <v>0</v>
      </c>
      <c r="R59" s="15">
        <f t="shared" si="23"/>
        <v>0</v>
      </c>
      <c r="S59" s="178"/>
      <c r="T59" s="27" t="str">
        <f t="shared" ca="1" si="24"/>
        <v/>
      </c>
      <c r="U59" s="27" t="str">
        <f t="shared" ca="1" si="25"/>
        <v/>
      </c>
      <c r="V59" s="21" t="str">
        <f t="shared" ca="1" si="26"/>
        <v/>
      </c>
      <c r="W59" s="21" t="str">
        <f t="shared" ca="1" si="27"/>
        <v/>
      </c>
      <c r="X59" s="21" t="str">
        <f t="shared" ca="1" si="28"/>
        <v/>
      </c>
      <c r="Y59" s="21" t="str">
        <f t="shared" ca="1" si="29"/>
        <v/>
      </c>
      <c r="Z59" s="34" t="str">
        <f t="shared" ca="1" si="30"/>
        <v/>
      </c>
      <c r="AA59" s="34" t="str">
        <f t="shared" ca="1" si="31"/>
        <v/>
      </c>
      <c r="AB59" s="34" t="str">
        <f t="shared" ca="1" si="32"/>
        <v/>
      </c>
    </row>
    <row r="60" spans="1:28" x14ac:dyDescent="0.25">
      <c r="B60" s="161" t="str">
        <f>'CA-A'!B61</f>
        <v>Yameli velarde</v>
      </c>
      <c r="C60" s="2"/>
      <c r="D60" s="10"/>
      <c r="E60" s="2"/>
      <c r="F60" s="4"/>
      <c r="G60" s="29"/>
      <c r="H60" s="29" t="str">
        <f t="shared" si="16"/>
        <v/>
      </c>
      <c r="I60" s="2" t="str">
        <f ca="1">IF(AND(ISNUMBER(G60),(G60&lt;=TODAY())),"NO PAGADO","")</f>
        <v/>
      </c>
      <c r="J60" s="2"/>
      <c r="K60" s="2"/>
      <c r="L60" s="17"/>
      <c r="M60" s="18"/>
      <c r="N60" t="str">
        <f t="shared" si="13"/>
        <v/>
      </c>
      <c r="O60" s="139">
        <f>SUM(N60:N68)</f>
        <v>0</v>
      </c>
      <c r="P60" s="8">
        <f>D60*F60</f>
        <v>0</v>
      </c>
      <c r="Q60" s="8">
        <f t="shared" si="22"/>
        <v>0</v>
      </c>
      <c r="R60" s="13">
        <f t="shared" si="23"/>
        <v>0</v>
      </c>
      <c r="S60" s="176">
        <f>SUM(D60:D68)-O60</f>
        <v>0</v>
      </c>
      <c r="T60" s="26" t="str">
        <f t="shared" ca="1" si="24"/>
        <v/>
      </c>
      <c r="U60" s="26" t="str">
        <f t="shared" ca="1" si="25"/>
        <v/>
      </c>
      <c r="V60" s="8" t="str">
        <f t="shared" ca="1" si="26"/>
        <v/>
      </c>
      <c r="W60" s="8" t="str">
        <f t="shared" ca="1" si="27"/>
        <v/>
      </c>
      <c r="X60" s="8" t="str">
        <f t="shared" ca="1" si="28"/>
        <v/>
      </c>
      <c r="Y60" s="8" t="str">
        <f t="shared" ca="1" si="29"/>
        <v/>
      </c>
      <c r="Z60" s="35" t="str">
        <f t="shared" ca="1" si="30"/>
        <v/>
      </c>
      <c r="AA60" s="33" t="str">
        <f t="shared" ca="1" si="31"/>
        <v/>
      </c>
      <c r="AB60" s="33" t="str">
        <f t="shared" ca="1" si="32"/>
        <v/>
      </c>
    </row>
    <row r="61" spans="1:28" x14ac:dyDescent="0.25">
      <c r="B61" s="162"/>
      <c r="D61" s="11"/>
      <c r="F61" s="6"/>
      <c r="G61" s="30"/>
      <c r="H61" s="30" t="str">
        <f t="shared" si="16"/>
        <v/>
      </c>
      <c r="I61" t="str">
        <f ca="1">IF(AND(ISNUMBER(G61),(G61&lt;=TODAY())),"NO PAGADO","")</f>
        <v/>
      </c>
      <c r="L61" s="7"/>
      <c r="M61" s="19"/>
      <c r="N61" t="str">
        <f t="shared" si="13"/>
        <v/>
      </c>
      <c r="O61" s="139"/>
      <c r="P61" s="9">
        <f t="shared" ref="P61:P68" si="37">D61*F61</f>
        <v>0</v>
      </c>
      <c r="Q61" s="9">
        <f t="shared" si="22"/>
        <v>0</v>
      </c>
      <c r="R61" s="14">
        <f t="shared" si="23"/>
        <v>0</v>
      </c>
      <c r="S61" s="177"/>
      <c r="T61" s="28" t="str">
        <f t="shared" ca="1" si="24"/>
        <v/>
      </c>
      <c r="U61" s="28" t="str">
        <f t="shared" ca="1" si="25"/>
        <v/>
      </c>
      <c r="V61" s="9" t="str">
        <f t="shared" ca="1" si="26"/>
        <v/>
      </c>
      <c r="W61" s="9" t="str">
        <f t="shared" ca="1" si="27"/>
        <v/>
      </c>
      <c r="X61" s="9" t="str">
        <f t="shared" ca="1" si="28"/>
        <v/>
      </c>
      <c r="Y61" s="9" t="str">
        <f t="shared" ca="1" si="29"/>
        <v/>
      </c>
      <c r="Z61" s="33" t="str">
        <f t="shared" ca="1" si="30"/>
        <v/>
      </c>
      <c r="AA61" s="33" t="str">
        <f t="shared" ca="1" si="31"/>
        <v/>
      </c>
      <c r="AB61" s="33" t="str">
        <f t="shared" ca="1" si="32"/>
        <v/>
      </c>
    </row>
    <row r="62" spans="1:28" hidden="1" x14ac:dyDescent="0.25">
      <c r="B62" s="162"/>
      <c r="D62" s="11"/>
      <c r="F62" s="6"/>
      <c r="G62" s="30"/>
      <c r="H62" s="30" t="str">
        <f t="shared" si="16"/>
        <v/>
      </c>
      <c r="I62" t="str">
        <f ca="1">IF(AND(ISNUMBER(G62),(G62&lt;=TODAY())),"NO PAGADO","")</f>
        <v/>
      </c>
      <c r="L62" s="7"/>
      <c r="M62" s="19"/>
      <c r="N62" t="str">
        <f t="shared" si="13"/>
        <v/>
      </c>
      <c r="O62" s="139"/>
      <c r="P62" s="9">
        <f t="shared" si="37"/>
        <v>0</v>
      </c>
      <c r="Q62" s="9">
        <f t="shared" si="22"/>
        <v>0</v>
      </c>
      <c r="R62" s="14">
        <f t="shared" si="23"/>
        <v>0</v>
      </c>
      <c r="S62" s="177"/>
      <c r="T62" s="28" t="str">
        <f t="shared" ca="1" si="24"/>
        <v/>
      </c>
      <c r="U62" s="28" t="str">
        <f t="shared" ca="1" si="25"/>
        <v/>
      </c>
      <c r="V62" s="9" t="str">
        <f t="shared" ca="1" si="26"/>
        <v/>
      </c>
      <c r="W62" s="9" t="str">
        <f t="shared" ca="1" si="27"/>
        <v/>
      </c>
      <c r="X62" s="9" t="str">
        <f t="shared" ca="1" si="28"/>
        <v/>
      </c>
      <c r="Y62" s="9" t="str">
        <f t="shared" ca="1" si="29"/>
        <v/>
      </c>
      <c r="Z62" s="33" t="str">
        <f t="shared" ca="1" si="30"/>
        <v/>
      </c>
      <c r="AA62" s="33" t="str">
        <f t="shared" ca="1" si="31"/>
        <v/>
      </c>
      <c r="AB62" s="33" t="str">
        <f t="shared" ca="1" si="32"/>
        <v/>
      </c>
    </row>
    <row r="63" spans="1:28" hidden="1" x14ac:dyDescent="0.25">
      <c r="B63" s="162"/>
      <c r="D63" s="11"/>
      <c r="F63" s="6"/>
      <c r="G63" s="30"/>
      <c r="H63" s="30" t="str">
        <f t="shared" si="16"/>
        <v/>
      </c>
      <c r="I63" t="str">
        <f t="shared" ref="I63:I68" ca="1" si="38">IF(AND(ISNUMBER(G63),(G63&lt;=TODAY())),"NO PAGADO","")</f>
        <v/>
      </c>
      <c r="L63" s="7"/>
      <c r="M63" s="19"/>
      <c r="N63" t="str">
        <f t="shared" si="13"/>
        <v/>
      </c>
      <c r="O63" s="139"/>
      <c r="P63" s="9">
        <f t="shared" si="37"/>
        <v>0</v>
      </c>
      <c r="Q63" s="9">
        <f t="shared" si="22"/>
        <v>0</v>
      </c>
      <c r="R63" s="14">
        <f t="shared" si="23"/>
        <v>0</v>
      </c>
      <c r="S63" s="177"/>
      <c r="T63" s="28" t="str">
        <f t="shared" ca="1" si="24"/>
        <v/>
      </c>
      <c r="U63" s="28" t="str">
        <f t="shared" ca="1" si="25"/>
        <v/>
      </c>
      <c r="V63" s="9" t="str">
        <f t="shared" ca="1" si="26"/>
        <v/>
      </c>
      <c r="W63" s="9" t="str">
        <f t="shared" ca="1" si="27"/>
        <v/>
      </c>
      <c r="X63" s="9" t="str">
        <f t="shared" ca="1" si="28"/>
        <v/>
      </c>
      <c r="Y63" s="9" t="str">
        <f t="shared" ca="1" si="29"/>
        <v/>
      </c>
      <c r="Z63" s="33" t="str">
        <f t="shared" ca="1" si="30"/>
        <v/>
      </c>
      <c r="AA63" s="33" t="str">
        <f t="shared" ca="1" si="31"/>
        <v/>
      </c>
      <c r="AB63" s="33" t="str">
        <f t="shared" ca="1" si="32"/>
        <v/>
      </c>
    </row>
    <row r="64" spans="1:28" ht="15.75" hidden="1" customHeight="1" x14ac:dyDescent="0.25">
      <c r="A64" s="25">
        <v>7</v>
      </c>
      <c r="B64" s="162"/>
      <c r="D64" s="11"/>
      <c r="F64" s="6"/>
      <c r="G64" s="30"/>
      <c r="H64" s="30" t="str">
        <f t="shared" si="16"/>
        <v/>
      </c>
      <c r="I64" t="str">
        <f t="shared" ca="1" si="38"/>
        <v/>
      </c>
      <c r="L64" s="7"/>
      <c r="M64" s="19"/>
      <c r="N64" t="str">
        <f t="shared" si="13"/>
        <v/>
      </c>
      <c r="O64" s="139"/>
      <c r="P64" s="9">
        <f t="shared" si="37"/>
        <v>0</v>
      </c>
      <c r="Q64" s="9">
        <f t="shared" si="22"/>
        <v>0</v>
      </c>
      <c r="R64" s="14">
        <f t="shared" si="23"/>
        <v>0</v>
      </c>
      <c r="S64" s="177"/>
      <c r="T64" s="28" t="str">
        <f t="shared" ca="1" si="24"/>
        <v/>
      </c>
      <c r="U64" s="28" t="str">
        <f t="shared" ca="1" si="25"/>
        <v/>
      </c>
      <c r="V64" s="9" t="str">
        <f t="shared" ca="1" si="26"/>
        <v/>
      </c>
      <c r="W64" s="9" t="str">
        <f t="shared" ca="1" si="27"/>
        <v/>
      </c>
      <c r="X64" s="9" t="str">
        <f t="shared" ca="1" si="28"/>
        <v/>
      </c>
      <c r="Y64" s="9" t="str">
        <f t="shared" ca="1" si="29"/>
        <v/>
      </c>
      <c r="Z64" s="33" t="str">
        <f t="shared" ca="1" si="30"/>
        <v/>
      </c>
      <c r="AA64" s="33" t="str">
        <f t="shared" ca="1" si="31"/>
        <v/>
      </c>
      <c r="AB64" s="33" t="str">
        <f t="shared" ca="1" si="32"/>
        <v/>
      </c>
    </row>
    <row r="65" spans="2:28" ht="15.75" hidden="1" customHeight="1" x14ac:dyDescent="0.25">
      <c r="B65" s="162"/>
      <c r="D65" s="11"/>
      <c r="F65" s="6"/>
      <c r="G65" s="30"/>
      <c r="H65" s="30" t="str">
        <f t="shared" si="16"/>
        <v/>
      </c>
      <c r="I65" t="str">
        <f t="shared" ca="1" si="38"/>
        <v/>
      </c>
      <c r="L65" s="7"/>
      <c r="M65" s="19"/>
      <c r="N65" t="str">
        <f t="shared" si="13"/>
        <v/>
      </c>
      <c r="O65" s="139"/>
      <c r="P65" s="9">
        <f t="shared" si="37"/>
        <v>0</v>
      </c>
      <c r="Q65" s="9">
        <f t="shared" si="22"/>
        <v>0</v>
      </c>
      <c r="R65" s="14">
        <f t="shared" si="23"/>
        <v>0</v>
      </c>
      <c r="S65" s="177"/>
      <c r="T65" s="28" t="str">
        <f t="shared" ca="1" si="24"/>
        <v/>
      </c>
      <c r="U65" s="28" t="str">
        <f t="shared" ca="1" si="25"/>
        <v/>
      </c>
      <c r="V65" s="9" t="str">
        <f t="shared" ca="1" si="26"/>
        <v/>
      </c>
      <c r="W65" s="9" t="str">
        <f t="shared" ca="1" si="27"/>
        <v/>
      </c>
      <c r="X65" s="9" t="str">
        <f t="shared" ca="1" si="28"/>
        <v/>
      </c>
      <c r="Y65" s="9" t="str">
        <f t="shared" ca="1" si="29"/>
        <v/>
      </c>
      <c r="Z65" s="33" t="str">
        <f t="shared" ca="1" si="30"/>
        <v/>
      </c>
      <c r="AA65" s="33" t="str">
        <f t="shared" ca="1" si="31"/>
        <v/>
      </c>
      <c r="AB65" s="33" t="str">
        <f t="shared" ca="1" si="32"/>
        <v/>
      </c>
    </row>
    <row r="66" spans="2:28" ht="15.75" hidden="1" customHeight="1" x14ac:dyDescent="0.25">
      <c r="B66" s="162"/>
      <c r="D66" s="11"/>
      <c r="F66" s="6"/>
      <c r="G66" s="30"/>
      <c r="H66" s="30" t="str">
        <f t="shared" si="16"/>
        <v/>
      </c>
      <c r="I66" t="str">
        <f t="shared" ca="1" si="38"/>
        <v/>
      </c>
      <c r="L66" s="7"/>
      <c r="M66" s="19"/>
      <c r="N66" t="str">
        <f t="shared" si="13"/>
        <v/>
      </c>
      <c r="O66" s="139"/>
      <c r="P66" s="9">
        <f t="shared" si="37"/>
        <v>0</v>
      </c>
      <c r="Q66" s="9">
        <f t="shared" si="22"/>
        <v>0</v>
      </c>
      <c r="R66" s="14">
        <f t="shared" si="23"/>
        <v>0</v>
      </c>
      <c r="S66" s="177"/>
      <c r="T66" s="28" t="str">
        <f t="shared" ca="1" si="24"/>
        <v/>
      </c>
      <c r="U66" s="28" t="str">
        <f t="shared" ca="1" si="25"/>
        <v/>
      </c>
      <c r="V66" s="9" t="str">
        <f t="shared" ca="1" si="26"/>
        <v/>
      </c>
      <c r="W66" s="9" t="str">
        <f t="shared" ca="1" si="27"/>
        <v/>
      </c>
      <c r="X66" s="9" t="str">
        <f t="shared" ca="1" si="28"/>
        <v/>
      </c>
      <c r="Y66" s="9" t="str">
        <f t="shared" ca="1" si="29"/>
        <v/>
      </c>
      <c r="Z66" s="33" t="str">
        <f t="shared" ca="1" si="30"/>
        <v/>
      </c>
      <c r="AA66" s="33" t="str">
        <f t="shared" ca="1" si="31"/>
        <v/>
      </c>
      <c r="AB66" s="33" t="str">
        <f t="shared" ca="1" si="32"/>
        <v/>
      </c>
    </row>
    <row r="67" spans="2:28" ht="15.75" hidden="1" customHeight="1" x14ac:dyDescent="0.25">
      <c r="B67" s="162"/>
      <c r="D67" s="11"/>
      <c r="F67" s="6"/>
      <c r="G67" s="30"/>
      <c r="H67" s="30" t="str">
        <f t="shared" si="16"/>
        <v/>
      </c>
      <c r="I67" t="str">
        <f t="shared" ca="1" si="38"/>
        <v/>
      </c>
      <c r="L67" s="7"/>
      <c r="M67" s="19"/>
      <c r="N67" t="str">
        <f t="shared" si="13"/>
        <v/>
      </c>
      <c r="O67" s="139"/>
      <c r="P67" s="9">
        <f t="shared" si="37"/>
        <v>0</v>
      </c>
      <c r="Q67" s="9">
        <f t="shared" si="22"/>
        <v>0</v>
      </c>
      <c r="R67" s="14">
        <f t="shared" si="23"/>
        <v>0</v>
      </c>
      <c r="S67" s="177"/>
      <c r="T67" s="28" t="str">
        <f t="shared" ca="1" si="24"/>
        <v/>
      </c>
      <c r="U67" s="28" t="str">
        <f t="shared" ca="1" si="25"/>
        <v/>
      </c>
      <c r="V67" s="9" t="str">
        <f t="shared" ca="1" si="26"/>
        <v/>
      </c>
      <c r="W67" s="9" t="str">
        <f t="shared" ca="1" si="27"/>
        <v/>
      </c>
      <c r="X67" s="9" t="str">
        <f t="shared" ca="1" si="28"/>
        <v/>
      </c>
      <c r="Y67" s="9" t="str">
        <f t="shared" ca="1" si="29"/>
        <v/>
      </c>
      <c r="Z67" s="33" t="str">
        <f t="shared" ca="1" si="30"/>
        <v/>
      </c>
      <c r="AA67" s="33" t="str">
        <f t="shared" ca="1" si="31"/>
        <v/>
      </c>
      <c r="AB67" s="33" t="str">
        <f t="shared" ca="1" si="32"/>
        <v/>
      </c>
    </row>
    <row r="68" spans="2:28" ht="15.75" thickBot="1" x14ac:dyDescent="0.3">
      <c r="B68" s="163"/>
      <c r="C68" s="3"/>
      <c r="D68" s="12"/>
      <c r="E68" s="3"/>
      <c r="F68" s="5"/>
      <c r="G68" s="31"/>
      <c r="H68" s="31" t="str">
        <f t="shared" si="16"/>
        <v/>
      </c>
      <c r="I68" s="3" t="str">
        <f t="shared" ca="1" si="38"/>
        <v/>
      </c>
      <c r="J68" s="3"/>
      <c r="K68" s="3"/>
      <c r="L68" s="16"/>
      <c r="M68" s="20"/>
      <c r="N68" t="str">
        <f t="shared" si="13"/>
        <v/>
      </c>
      <c r="O68" s="139"/>
      <c r="P68" s="21">
        <f t="shared" si="37"/>
        <v>0</v>
      </c>
      <c r="Q68" s="21">
        <f t="shared" si="22"/>
        <v>0</v>
      </c>
      <c r="R68" s="15">
        <f t="shared" si="23"/>
        <v>0</v>
      </c>
      <c r="S68" s="178"/>
      <c r="T68" s="27" t="str">
        <f t="shared" ca="1" si="24"/>
        <v/>
      </c>
      <c r="U68" s="27" t="str">
        <f t="shared" ca="1" si="25"/>
        <v/>
      </c>
      <c r="V68" s="21" t="str">
        <f t="shared" ca="1" si="26"/>
        <v/>
      </c>
      <c r="W68" s="21" t="str">
        <f t="shared" ca="1" si="27"/>
        <v/>
      </c>
      <c r="X68" s="21" t="str">
        <f t="shared" ca="1" si="28"/>
        <v/>
      </c>
      <c r="Y68" s="21" t="str">
        <f t="shared" ca="1" si="29"/>
        <v/>
      </c>
      <c r="Z68" s="34" t="str">
        <f t="shared" ca="1" si="30"/>
        <v/>
      </c>
      <c r="AA68" s="34" t="str">
        <f t="shared" ca="1" si="31"/>
        <v/>
      </c>
      <c r="AB68" s="34" t="str">
        <f t="shared" ca="1" si="32"/>
        <v/>
      </c>
    </row>
    <row r="69" spans="2:28" hidden="1" x14ac:dyDescent="0.25">
      <c r="B69" s="155">
        <f>'CA-A'!B70</f>
        <v>0</v>
      </c>
      <c r="C69" s="2"/>
      <c r="D69" s="10"/>
      <c r="E69" s="2"/>
      <c r="F69" s="4"/>
      <c r="G69" s="29"/>
      <c r="H69" s="29" t="str">
        <f t="shared" si="16"/>
        <v/>
      </c>
      <c r="I69" s="2" t="str">
        <f ca="1">IF(AND(ISNUMBER(G69),(G69&lt;=TODAY())),"NO PAGADO","")</f>
        <v/>
      </c>
      <c r="J69" s="2"/>
      <c r="K69" s="2"/>
      <c r="L69" s="17"/>
      <c r="M69" s="18"/>
      <c r="N69" t="str">
        <f t="shared" si="13"/>
        <v/>
      </c>
      <c r="O69" s="139">
        <f>SUM(N69:N78)</f>
        <v>0</v>
      </c>
      <c r="P69" s="8">
        <f>D69*F69</f>
        <v>0</v>
      </c>
      <c r="Q69" s="8">
        <f t="shared" si="22"/>
        <v>0</v>
      </c>
      <c r="R69" s="13">
        <f t="shared" si="23"/>
        <v>0</v>
      </c>
      <c r="S69" s="176">
        <f>SUM(D69:D78)-O69</f>
        <v>0</v>
      </c>
      <c r="T69" s="26" t="str">
        <f t="shared" ca="1" si="24"/>
        <v/>
      </c>
      <c r="U69" s="26" t="str">
        <f t="shared" ca="1" si="25"/>
        <v/>
      </c>
      <c r="V69" s="8" t="str">
        <f t="shared" ca="1" si="26"/>
        <v/>
      </c>
      <c r="W69" s="8" t="str">
        <f t="shared" ca="1" si="27"/>
        <v/>
      </c>
      <c r="X69" s="8" t="str">
        <f t="shared" ca="1" si="28"/>
        <v/>
      </c>
      <c r="Y69" s="8" t="str">
        <f t="shared" ca="1" si="29"/>
        <v/>
      </c>
      <c r="Z69" s="35" t="str">
        <f t="shared" ca="1" si="30"/>
        <v/>
      </c>
      <c r="AA69" s="35" t="str">
        <f t="shared" ca="1" si="31"/>
        <v/>
      </c>
      <c r="AB69" s="35" t="str">
        <f t="shared" ca="1" si="32"/>
        <v/>
      </c>
    </row>
    <row r="70" spans="2:28" hidden="1" x14ac:dyDescent="0.25">
      <c r="B70" s="156"/>
      <c r="D70" s="11"/>
      <c r="F70" s="6"/>
      <c r="G70" s="30"/>
      <c r="H70" s="30" t="str">
        <f t="shared" si="16"/>
        <v/>
      </c>
      <c r="I70" t="str">
        <f ca="1">IF(AND(ISNUMBER(G70),(G70&lt;=TODAY())),"NO PAGADO","")</f>
        <v/>
      </c>
      <c r="L70" s="7"/>
      <c r="M70" s="19"/>
      <c r="N70" t="str">
        <f t="shared" si="13"/>
        <v/>
      </c>
      <c r="O70" s="139"/>
      <c r="P70" s="9">
        <f t="shared" ref="P70:P78" si="39">D70*F70</f>
        <v>0</v>
      </c>
      <c r="Q70" s="9">
        <f t="shared" ref="Q70:Q102" si="40">D70*0.04</f>
        <v>0</v>
      </c>
      <c r="R70" s="14">
        <f t="shared" ref="R70:R102" si="41">D70*(F70-0.04)</f>
        <v>0</v>
      </c>
      <c r="S70" s="177"/>
      <c r="T70" s="28" t="str">
        <f t="shared" ca="1" si="24"/>
        <v/>
      </c>
      <c r="U70" s="28" t="str">
        <f t="shared" ca="1" si="25"/>
        <v/>
      </c>
      <c r="V70" s="9" t="str">
        <f t="shared" ca="1" si="26"/>
        <v/>
      </c>
      <c r="W70" s="9" t="str">
        <f t="shared" ca="1" si="27"/>
        <v/>
      </c>
      <c r="X70" s="9" t="str">
        <f t="shared" ca="1" si="28"/>
        <v/>
      </c>
      <c r="Y70" s="9" t="str">
        <f t="shared" ca="1" si="29"/>
        <v/>
      </c>
      <c r="Z70" s="33" t="str">
        <f t="shared" ca="1" si="30"/>
        <v/>
      </c>
      <c r="AA70" s="33" t="str">
        <f t="shared" ca="1" si="31"/>
        <v/>
      </c>
      <c r="AB70" s="33" t="str">
        <f t="shared" ca="1" si="32"/>
        <v/>
      </c>
    </row>
    <row r="71" spans="2:28" hidden="1" x14ac:dyDescent="0.25">
      <c r="B71" s="156"/>
      <c r="D71" s="11"/>
      <c r="F71" s="6"/>
      <c r="G71" s="30"/>
      <c r="H71" s="30"/>
      <c r="L71" s="7"/>
      <c r="M71" s="19"/>
      <c r="N71" t="str">
        <f t="shared" ref="N71:N78" si="42">IF(M71=1,D71,"")</f>
        <v/>
      </c>
      <c r="O71" s="139"/>
      <c r="P71" s="9">
        <f t="shared" si="39"/>
        <v>0</v>
      </c>
      <c r="Q71" s="9">
        <f t="shared" si="40"/>
        <v>0</v>
      </c>
      <c r="R71" s="14">
        <f t="shared" si="41"/>
        <v>0</v>
      </c>
      <c r="S71" s="177"/>
      <c r="T71" s="28"/>
      <c r="U71" s="28"/>
      <c r="V71" s="9"/>
      <c r="W71" s="9"/>
      <c r="X71" s="9"/>
      <c r="Y71" s="9"/>
      <c r="Z71" s="33"/>
      <c r="AA71" s="33"/>
      <c r="AB71" s="33"/>
    </row>
    <row r="72" spans="2:28" hidden="1" x14ac:dyDescent="0.25">
      <c r="B72" s="156"/>
      <c r="D72" s="11"/>
      <c r="F72" s="6"/>
      <c r="G72" s="30"/>
      <c r="H72" s="30" t="str">
        <f t="shared" si="16"/>
        <v/>
      </c>
      <c r="I72" t="str">
        <f ca="1">IF(AND(ISNUMBER(G72),(G72&lt;=TODAY())),"NO PAGADO","")</f>
        <v/>
      </c>
      <c r="L72" s="7"/>
      <c r="M72" s="19"/>
      <c r="N72" t="str">
        <f t="shared" si="42"/>
        <v/>
      </c>
      <c r="O72" s="139"/>
      <c r="P72" s="9">
        <f t="shared" si="39"/>
        <v>0</v>
      </c>
      <c r="Q72" s="9">
        <f t="shared" si="40"/>
        <v>0</v>
      </c>
      <c r="R72" s="14">
        <f t="shared" si="41"/>
        <v>0</v>
      </c>
      <c r="S72" s="177"/>
      <c r="T72" s="28" t="str">
        <f ca="1">IF(I72="NO PAGADO",P72,"")</f>
        <v/>
      </c>
      <c r="U72" s="28" t="str">
        <f ca="1">IF(I72="NO PAGADO",Q72,"")</f>
        <v/>
      </c>
      <c r="V72" s="9" t="str">
        <f ca="1">IF(I72="NO PAGADO",R72,"")</f>
        <v/>
      </c>
      <c r="W72" s="9" t="str">
        <f ca="1">IF(I72="PAGO TARDIO",P72,"")</f>
        <v/>
      </c>
      <c r="X72" s="9" t="str">
        <f ca="1">IF(I72="PAGO TARDIO",Q72,"")</f>
        <v/>
      </c>
      <c r="Y72" s="9" t="str">
        <f ca="1">IF(I72="PAGO TARDIO",R72,"")</f>
        <v/>
      </c>
      <c r="Z72" s="33" t="str">
        <f ca="1">IF(I72="PAGADO",P72,"")</f>
        <v/>
      </c>
      <c r="AA72" s="33" t="str">
        <f ca="1">IF(I72="PAGADO",Q72,"")</f>
        <v/>
      </c>
      <c r="AB72" s="33" t="str">
        <f ca="1">IF(I72="PAGADO",R72,"")</f>
        <v/>
      </c>
    </row>
    <row r="73" spans="2:28" hidden="1" x14ac:dyDescent="0.25">
      <c r="B73" s="156"/>
      <c r="D73" s="11"/>
      <c r="F73" s="6"/>
      <c r="G73" s="30"/>
      <c r="H73" s="30"/>
      <c r="L73" s="7"/>
      <c r="M73" s="19"/>
      <c r="N73" t="str">
        <f t="shared" si="42"/>
        <v/>
      </c>
      <c r="O73" s="139"/>
      <c r="P73" s="9">
        <f t="shared" si="39"/>
        <v>0</v>
      </c>
      <c r="Q73" s="9">
        <f t="shared" si="40"/>
        <v>0</v>
      </c>
      <c r="R73" s="14">
        <f t="shared" si="41"/>
        <v>0</v>
      </c>
      <c r="S73" s="177"/>
      <c r="T73" s="28"/>
      <c r="U73" s="28"/>
      <c r="V73" s="9"/>
      <c r="W73" s="9"/>
      <c r="X73" s="9"/>
      <c r="Y73" s="9"/>
      <c r="Z73" s="33"/>
      <c r="AA73" s="33"/>
      <c r="AB73" s="33"/>
    </row>
    <row r="74" spans="2:28" hidden="1" x14ac:dyDescent="0.25">
      <c r="B74" s="156"/>
      <c r="D74" s="11"/>
      <c r="F74" s="6"/>
      <c r="G74" s="30"/>
      <c r="H74" s="30"/>
      <c r="L74" s="7"/>
      <c r="M74" s="19"/>
      <c r="N74" t="str">
        <f t="shared" si="42"/>
        <v/>
      </c>
      <c r="O74" s="139"/>
      <c r="P74" s="9">
        <f t="shared" si="39"/>
        <v>0</v>
      </c>
      <c r="Q74" s="9">
        <f t="shared" si="40"/>
        <v>0</v>
      </c>
      <c r="R74" s="14">
        <f t="shared" si="41"/>
        <v>0</v>
      </c>
      <c r="S74" s="177"/>
      <c r="T74" s="28"/>
      <c r="U74" s="28"/>
      <c r="V74" s="9"/>
      <c r="W74" s="9"/>
      <c r="X74" s="9"/>
      <c r="Y74" s="9"/>
      <c r="Z74" s="33"/>
      <c r="AA74" s="33"/>
      <c r="AB74" s="33"/>
    </row>
    <row r="75" spans="2:28" hidden="1" x14ac:dyDescent="0.25">
      <c r="B75" s="156"/>
      <c r="D75" s="11"/>
      <c r="F75" s="6"/>
      <c r="G75" s="30"/>
      <c r="H75" s="30" t="str">
        <f t="shared" si="16"/>
        <v/>
      </c>
      <c r="I75" t="str">
        <f t="shared" ref="I75:I80" ca="1" si="43">IF(AND(ISNUMBER(G75),(G75&lt;=TODAY())),"NO PAGADO","")</f>
        <v/>
      </c>
      <c r="L75" s="7"/>
      <c r="M75" s="19"/>
      <c r="N75" t="str">
        <f t="shared" si="42"/>
        <v/>
      </c>
      <c r="O75" s="139"/>
      <c r="P75" s="9">
        <f t="shared" si="39"/>
        <v>0</v>
      </c>
      <c r="Q75" s="9">
        <f t="shared" si="40"/>
        <v>0</v>
      </c>
      <c r="R75" s="14">
        <f t="shared" si="41"/>
        <v>0</v>
      </c>
      <c r="S75" s="177"/>
      <c r="T75" s="28" t="str">
        <f ca="1">IF(I75="NO PAGADO",P75,"")</f>
        <v/>
      </c>
      <c r="U75" s="28" t="str">
        <f ca="1">IF(I75="NO PAGADO",Q75,"")</f>
        <v/>
      </c>
      <c r="V75" s="9" t="str">
        <f ca="1">IF(I75="NO PAGADO",R75,"")</f>
        <v/>
      </c>
      <c r="W75" s="9" t="str">
        <f ca="1">IF(I75="PAGO TARDIO",P75,"")</f>
        <v/>
      </c>
      <c r="X75" s="9" t="str">
        <f ca="1">IF(I75="PAGO TARDIO",Q75,"")</f>
        <v/>
      </c>
      <c r="Y75" s="9" t="str">
        <f ca="1">IF(I75="PAGO TARDIO",R75,"")</f>
        <v/>
      </c>
      <c r="Z75" s="33" t="str">
        <f ca="1">IF(I75="PAGADO",P75,"")</f>
        <v/>
      </c>
      <c r="AA75" s="33" t="str">
        <f ca="1">IF(I75="PAGADO",Q75,"")</f>
        <v/>
      </c>
      <c r="AB75" s="33" t="str">
        <f ca="1">IF(I75="PAGADO",R75,"")</f>
        <v/>
      </c>
    </row>
    <row r="76" spans="2:28" hidden="1" x14ac:dyDescent="0.25">
      <c r="B76" s="156"/>
      <c r="D76" s="11"/>
      <c r="F76" s="6"/>
      <c r="G76" s="30"/>
      <c r="H76" s="30"/>
      <c r="L76" s="7"/>
      <c r="M76" s="19"/>
      <c r="N76" t="str">
        <f t="shared" si="42"/>
        <v/>
      </c>
      <c r="O76" s="139"/>
      <c r="P76" s="9">
        <f t="shared" si="39"/>
        <v>0</v>
      </c>
      <c r="Q76" s="9">
        <f t="shared" si="40"/>
        <v>0</v>
      </c>
      <c r="R76" s="14">
        <f t="shared" si="41"/>
        <v>0</v>
      </c>
      <c r="S76" s="177"/>
      <c r="T76" s="28"/>
      <c r="U76" s="28"/>
      <c r="V76" s="9"/>
      <c r="W76" s="9"/>
      <c r="X76" s="9"/>
      <c r="Y76" s="9"/>
      <c r="Z76" s="33"/>
      <c r="AA76" s="33"/>
      <c r="AB76" s="33"/>
    </row>
    <row r="77" spans="2:28" x14ac:dyDescent="0.25">
      <c r="B77" s="156"/>
      <c r="D77" s="11"/>
      <c r="F77" s="6"/>
      <c r="G77" s="30"/>
      <c r="H77" s="30"/>
      <c r="L77" s="7"/>
      <c r="M77" s="19"/>
      <c r="O77" s="139"/>
      <c r="P77" s="9">
        <f t="shared" si="39"/>
        <v>0</v>
      </c>
      <c r="Q77" s="9"/>
      <c r="R77" s="14"/>
      <c r="S77" s="177"/>
      <c r="T77" s="28"/>
      <c r="U77" s="28"/>
      <c r="V77" s="9"/>
      <c r="W77" s="9"/>
      <c r="X77" s="9"/>
      <c r="Y77" s="9"/>
      <c r="Z77" s="33"/>
      <c r="AA77" s="33"/>
      <c r="AB77" s="33"/>
    </row>
    <row r="78" spans="2:28" ht="15.75" thickBot="1" x14ac:dyDescent="0.3">
      <c r="B78" s="157"/>
      <c r="C78" s="3"/>
      <c r="D78" s="12"/>
      <c r="E78" s="3"/>
      <c r="F78" s="5"/>
      <c r="G78" s="31"/>
      <c r="H78" s="31" t="str">
        <f t="shared" si="16"/>
        <v/>
      </c>
      <c r="I78" s="3" t="str">
        <f t="shared" ca="1" si="43"/>
        <v/>
      </c>
      <c r="J78" s="3"/>
      <c r="K78" s="3"/>
      <c r="L78" s="16"/>
      <c r="M78" s="20"/>
      <c r="N78" t="str">
        <f t="shared" si="42"/>
        <v/>
      </c>
      <c r="O78" s="139"/>
      <c r="P78" s="21">
        <f t="shared" si="39"/>
        <v>0</v>
      </c>
      <c r="Q78" s="21">
        <f t="shared" si="40"/>
        <v>0</v>
      </c>
      <c r="R78" s="15">
        <f t="shared" si="41"/>
        <v>0</v>
      </c>
      <c r="S78" s="178"/>
      <c r="T78" s="27" t="str">
        <f t="shared" ref="T78:T109" ca="1" si="44">IF(I78="NO PAGADO",P78,"")</f>
        <v/>
      </c>
      <c r="U78" s="27" t="str">
        <f t="shared" ref="U78:U109" ca="1" si="45">IF(I78="NO PAGADO",Q78,"")</f>
        <v/>
      </c>
      <c r="V78" s="21" t="str">
        <f t="shared" ref="V78:V109" ca="1" si="46">IF(I78="NO PAGADO",R78,"")</f>
        <v/>
      </c>
      <c r="W78" s="21" t="str">
        <f t="shared" ref="W78:W109" ca="1" si="47">IF(I78="PAGO TARDIO",P78,"")</f>
        <v/>
      </c>
      <c r="X78" s="21" t="str">
        <f t="shared" ref="X78:X109" ca="1" si="48">IF(I78="PAGO TARDIO",Q78,"")</f>
        <v/>
      </c>
      <c r="Y78" s="21" t="str">
        <f t="shared" ref="Y78:Y109" ca="1" si="49">IF(I78="PAGO TARDIO",R78,"")</f>
        <v/>
      </c>
      <c r="Z78" s="34" t="str">
        <f t="shared" ref="Z78:Z109" ca="1" si="50">IF(I78="PAGADO",P78,"")</f>
        <v/>
      </c>
      <c r="AA78" s="34" t="str">
        <f t="shared" ref="AA78:AA109" ca="1" si="51">IF(I78="PAGADO",Q78,"")</f>
        <v/>
      </c>
      <c r="AB78" s="34" t="str">
        <f t="shared" ref="AB78:AB109" ca="1" si="52">IF(I78="PAGADO",R78,"")</f>
        <v/>
      </c>
    </row>
    <row r="79" spans="2:28" x14ac:dyDescent="0.25">
      <c r="B79" s="193" t="str">
        <f>'CA-A'!B79</f>
        <v>DULCE GONZALES</v>
      </c>
      <c r="C79" t="s">
        <v>29</v>
      </c>
      <c r="D79" s="10">
        <v>5000</v>
      </c>
      <c r="E79" s="2" t="s">
        <v>62</v>
      </c>
      <c r="F79" s="4">
        <v>7.0000000000000007E-2</v>
      </c>
      <c r="G79" s="29">
        <v>45960</v>
      </c>
      <c r="H79" s="30">
        <f t="shared" si="16"/>
        <v>45965</v>
      </c>
      <c r="I79" t="str">
        <f t="shared" ca="1" si="43"/>
        <v/>
      </c>
      <c r="L79" s="7"/>
      <c r="M79" s="19"/>
      <c r="N79" t="str">
        <f t="shared" ref="N79:N139" si="53">IF(M79=1,D79,"")</f>
        <v/>
      </c>
      <c r="O79" s="139">
        <f>SUM(N79:N87)</f>
        <v>0</v>
      </c>
      <c r="P79" s="9">
        <f>D79*F79</f>
        <v>350.00000000000006</v>
      </c>
      <c r="Q79" s="9">
        <f t="shared" si="40"/>
        <v>200</v>
      </c>
      <c r="R79" s="14">
        <f t="shared" si="41"/>
        <v>150.00000000000003</v>
      </c>
      <c r="S79" s="176">
        <f>SUM(D79:D87)-O79</f>
        <v>5000</v>
      </c>
      <c r="T79" s="28" t="str">
        <f t="shared" ca="1" si="44"/>
        <v/>
      </c>
      <c r="U79" s="28" t="str">
        <f t="shared" ca="1" si="45"/>
        <v/>
      </c>
      <c r="V79" s="9" t="str">
        <f t="shared" ca="1" si="46"/>
        <v/>
      </c>
      <c r="W79" s="9" t="str">
        <f t="shared" ca="1" si="47"/>
        <v/>
      </c>
      <c r="X79" s="9" t="str">
        <f t="shared" ca="1" si="48"/>
        <v/>
      </c>
      <c r="Y79" s="9" t="str">
        <f t="shared" ca="1" si="49"/>
        <v/>
      </c>
      <c r="Z79" s="33" t="str">
        <f t="shared" ca="1" si="50"/>
        <v/>
      </c>
      <c r="AA79" s="33" t="str">
        <f t="shared" ca="1" si="51"/>
        <v/>
      </c>
      <c r="AB79" s="35" t="str">
        <f t="shared" ca="1" si="52"/>
        <v/>
      </c>
    </row>
    <row r="80" spans="2:28" hidden="1" x14ac:dyDescent="0.25">
      <c r="B80" s="194"/>
      <c r="D80" s="11"/>
      <c r="F80" s="6"/>
      <c r="G80" s="30"/>
      <c r="H80" s="30" t="str">
        <f t="shared" ref="H80:H144" si="54">IF((G80) &gt;= DATE(1,1,2023), (G80)+ 5,"")</f>
        <v/>
      </c>
      <c r="I80" t="str">
        <f t="shared" ca="1" si="43"/>
        <v/>
      </c>
      <c r="L80" s="7"/>
      <c r="M80" s="19"/>
      <c r="N80" t="str">
        <f t="shared" si="53"/>
        <v/>
      </c>
      <c r="O80" s="139"/>
      <c r="P80" s="9">
        <f t="shared" ref="P80:P87" si="55">D80*F80</f>
        <v>0</v>
      </c>
      <c r="Q80" s="9">
        <f t="shared" si="40"/>
        <v>0</v>
      </c>
      <c r="R80" s="14">
        <f t="shared" si="41"/>
        <v>0</v>
      </c>
      <c r="S80" s="177"/>
      <c r="T80" s="28" t="str">
        <f t="shared" ca="1" si="44"/>
        <v/>
      </c>
      <c r="U80" s="28" t="str">
        <f t="shared" ca="1" si="45"/>
        <v/>
      </c>
      <c r="V80" s="9" t="str">
        <f t="shared" ca="1" si="46"/>
        <v/>
      </c>
      <c r="W80" s="9" t="str">
        <f t="shared" ca="1" si="47"/>
        <v/>
      </c>
      <c r="X80" s="9" t="str">
        <f t="shared" ca="1" si="48"/>
        <v/>
      </c>
      <c r="Y80" s="9" t="str">
        <f t="shared" ca="1" si="49"/>
        <v/>
      </c>
      <c r="Z80" s="33" t="str">
        <f t="shared" ca="1" si="50"/>
        <v/>
      </c>
      <c r="AA80" s="33" t="str">
        <f t="shared" ca="1" si="51"/>
        <v/>
      </c>
      <c r="AB80" s="33" t="str">
        <f t="shared" ca="1" si="52"/>
        <v/>
      </c>
    </row>
    <row r="81" spans="1:28" hidden="1" x14ac:dyDescent="0.25">
      <c r="B81" s="194"/>
      <c r="D81" s="11"/>
      <c r="F81" s="6"/>
      <c r="G81" s="30"/>
      <c r="H81" s="30" t="str">
        <f t="shared" si="54"/>
        <v/>
      </c>
      <c r="I81" t="str">
        <f ca="1">IF(AND(ISNUMBER(G81),(G81&lt;=TODAY())),"NO PAGADO","")</f>
        <v/>
      </c>
      <c r="L81" s="7"/>
      <c r="M81" s="19"/>
      <c r="N81" t="str">
        <f t="shared" si="53"/>
        <v/>
      </c>
      <c r="O81" s="139"/>
      <c r="P81" s="9">
        <f t="shared" si="55"/>
        <v>0</v>
      </c>
      <c r="Q81" s="9">
        <f t="shared" si="40"/>
        <v>0</v>
      </c>
      <c r="R81" s="14">
        <f t="shared" si="41"/>
        <v>0</v>
      </c>
      <c r="S81" s="177"/>
      <c r="T81" s="28" t="str">
        <f t="shared" ca="1" si="44"/>
        <v/>
      </c>
      <c r="U81" s="28" t="str">
        <f t="shared" ca="1" si="45"/>
        <v/>
      </c>
      <c r="V81" s="9" t="str">
        <f t="shared" ca="1" si="46"/>
        <v/>
      </c>
      <c r="W81" s="9" t="str">
        <f t="shared" ca="1" si="47"/>
        <v/>
      </c>
      <c r="X81" s="9" t="str">
        <f t="shared" ca="1" si="48"/>
        <v/>
      </c>
      <c r="Y81" s="9" t="str">
        <f t="shared" ca="1" si="49"/>
        <v/>
      </c>
      <c r="Z81" s="33" t="str">
        <f t="shared" ca="1" si="50"/>
        <v/>
      </c>
      <c r="AA81" s="33" t="str">
        <f t="shared" ca="1" si="51"/>
        <v/>
      </c>
      <c r="AB81" s="33" t="str">
        <f t="shared" ca="1" si="52"/>
        <v/>
      </c>
    </row>
    <row r="82" spans="1:28" hidden="1" x14ac:dyDescent="0.25">
      <c r="B82" s="194"/>
      <c r="D82" s="11"/>
      <c r="F82" s="6"/>
      <c r="G82" s="30"/>
      <c r="H82" s="30" t="str">
        <f t="shared" si="54"/>
        <v/>
      </c>
      <c r="I82" t="str">
        <f t="shared" ref="I82:I87" ca="1" si="56">IF(AND(ISNUMBER(G82),(G82&lt;=TODAY())),"NO PAGADO","")</f>
        <v/>
      </c>
      <c r="L82" s="7"/>
      <c r="M82" s="19"/>
      <c r="N82" t="str">
        <f t="shared" si="53"/>
        <v/>
      </c>
      <c r="O82" s="139"/>
      <c r="P82" s="9">
        <f t="shared" si="55"/>
        <v>0</v>
      </c>
      <c r="Q82" s="9">
        <f t="shared" si="40"/>
        <v>0</v>
      </c>
      <c r="R82" s="14">
        <f t="shared" si="41"/>
        <v>0</v>
      </c>
      <c r="S82" s="177"/>
      <c r="T82" s="28" t="str">
        <f t="shared" ca="1" si="44"/>
        <v/>
      </c>
      <c r="U82" s="28" t="str">
        <f t="shared" ca="1" si="45"/>
        <v/>
      </c>
      <c r="V82" s="9" t="str">
        <f t="shared" ca="1" si="46"/>
        <v/>
      </c>
      <c r="W82" s="9" t="str">
        <f t="shared" ca="1" si="47"/>
        <v/>
      </c>
      <c r="X82" s="9" t="str">
        <f t="shared" ca="1" si="48"/>
        <v/>
      </c>
      <c r="Y82" s="9" t="str">
        <f t="shared" ca="1" si="49"/>
        <v/>
      </c>
      <c r="Z82" s="33" t="str">
        <f t="shared" ca="1" si="50"/>
        <v/>
      </c>
      <c r="AA82" s="33" t="str">
        <f t="shared" ca="1" si="51"/>
        <v/>
      </c>
      <c r="AB82" s="33" t="str">
        <f t="shared" ca="1" si="52"/>
        <v/>
      </c>
    </row>
    <row r="83" spans="1:28" hidden="1" x14ac:dyDescent="0.25">
      <c r="A83" s="25">
        <v>9</v>
      </c>
      <c r="B83" s="194"/>
      <c r="D83" s="11"/>
      <c r="F83" s="6"/>
      <c r="G83" s="30"/>
      <c r="H83" s="30" t="str">
        <f t="shared" si="54"/>
        <v/>
      </c>
      <c r="I83" t="str">
        <f t="shared" ca="1" si="56"/>
        <v/>
      </c>
      <c r="L83" s="7"/>
      <c r="M83" s="19"/>
      <c r="N83" t="str">
        <f t="shared" si="53"/>
        <v/>
      </c>
      <c r="O83" s="139"/>
      <c r="P83" s="9">
        <f t="shared" si="55"/>
        <v>0</v>
      </c>
      <c r="Q83" s="9">
        <f t="shared" si="40"/>
        <v>0</v>
      </c>
      <c r="R83" s="14">
        <f t="shared" si="41"/>
        <v>0</v>
      </c>
      <c r="S83" s="177"/>
      <c r="T83" s="28" t="str">
        <f t="shared" ca="1" si="44"/>
        <v/>
      </c>
      <c r="U83" s="28" t="str">
        <f t="shared" ca="1" si="45"/>
        <v/>
      </c>
      <c r="V83" s="9" t="str">
        <f t="shared" ca="1" si="46"/>
        <v/>
      </c>
      <c r="W83" s="9" t="str">
        <f t="shared" ca="1" si="47"/>
        <v/>
      </c>
      <c r="X83" s="9" t="str">
        <f t="shared" ca="1" si="48"/>
        <v/>
      </c>
      <c r="Y83" s="9" t="str">
        <f t="shared" ca="1" si="49"/>
        <v/>
      </c>
      <c r="Z83" s="33" t="str">
        <f t="shared" ca="1" si="50"/>
        <v/>
      </c>
      <c r="AA83" s="33" t="str">
        <f t="shared" ca="1" si="51"/>
        <v/>
      </c>
      <c r="AB83" s="33" t="str">
        <f t="shared" ca="1" si="52"/>
        <v/>
      </c>
    </row>
    <row r="84" spans="1:28" hidden="1" x14ac:dyDescent="0.25">
      <c r="B84" s="194"/>
      <c r="D84" s="11"/>
      <c r="F84" s="6"/>
      <c r="G84" s="30"/>
      <c r="H84" s="30" t="str">
        <f t="shared" si="54"/>
        <v/>
      </c>
      <c r="I84" t="str">
        <f t="shared" ca="1" si="56"/>
        <v/>
      </c>
      <c r="L84" s="7"/>
      <c r="M84" s="19"/>
      <c r="N84" t="str">
        <f t="shared" si="53"/>
        <v/>
      </c>
      <c r="O84" s="139"/>
      <c r="P84" s="9">
        <f t="shared" si="55"/>
        <v>0</v>
      </c>
      <c r="Q84" s="9">
        <f t="shared" si="40"/>
        <v>0</v>
      </c>
      <c r="R84" s="14">
        <f t="shared" si="41"/>
        <v>0</v>
      </c>
      <c r="S84" s="177"/>
      <c r="T84" s="28" t="str">
        <f t="shared" ca="1" si="44"/>
        <v/>
      </c>
      <c r="U84" s="28" t="str">
        <f t="shared" ca="1" si="45"/>
        <v/>
      </c>
      <c r="V84" s="9" t="str">
        <f t="shared" ca="1" si="46"/>
        <v/>
      </c>
      <c r="W84" s="9" t="str">
        <f t="shared" ca="1" si="47"/>
        <v/>
      </c>
      <c r="X84" s="9" t="str">
        <f t="shared" ca="1" si="48"/>
        <v/>
      </c>
      <c r="Y84" s="9" t="str">
        <f t="shared" ca="1" si="49"/>
        <v/>
      </c>
      <c r="Z84" s="33" t="str">
        <f t="shared" ca="1" si="50"/>
        <v/>
      </c>
      <c r="AA84" s="33" t="str">
        <f t="shared" ca="1" si="51"/>
        <v/>
      </c>
      <c r="AB84" s="33" t="str">
        <f t="shared" ca="1" si="52"/>
        <v/>
      </c>
    </row>
    <row r="85" spans="1:28" x14ac:dyDescent="0.25">
      <c r="B85" s="194"/>
      <c r="D85" s="11"/>
      <c r="F85" s="6"/>
      <c r="G85" s="30"/>
      <c r="H85" s="30" t="str">
        <f t="shared" si="54"/>
        <v/>
      </c>
      <c r="I85" t="str">
        <f t="shared" ca="1" si="56"/>
        <v/>
      </c>
      <c r="L85" s="7"/>
      <c r="M85" s="19"/>
      <c r="N85" t="str">
        <f t="shared" si="53"/>
        <v/>
      </c>
      <c r="O85" s="139"/>
      <c r="P85" s="9">
        <f t="shared" si="55"/>
        <v>0</v>
      </c>
      <c r="Q85" s="9">
        <f t="shared" si="40"/>
        <v>0</v>
      </c>
      <c r="R85" s="14">
        <f t="shared" si="41"/>
        <v>0</v>
      </c>
      <c r="S85" s="177"/>
      <c r="T85" s="28" t="str">
        <f t="shared" ca="1" si="44"/>
        <v/>
      </c>
      <c r="U85" s="28" t="str">
        <f t="shared" ca="1" si="45"/>
        <v/>
      </c>
      <c r="V85" s="9" t="str">
        <f t="shared" ca="1" si="46"/>
        <v/>
      </c>
      <c r="W85" s="9" t="str">
        <f t="shared" ca="1" si="47"/>
        <v/>
      </c>
      <c r="X85" s="9" t="str">
        <f t="shared" ca="1" si="48"/>
        <v/>
      </c>
      <c r="Y85" s="9" t="str">
        <f t="shared" ca="1" si="49"/>
        <v/>
      </c>
      <c r="Z85" s="33" t="str">
        <f t="shared" ca="1" si="50"/>
        <v/>
      </c>
      <c r="AA85" s="33" t="str">
        <f t="shared" ca="1" si="51"/>
        <v/>
      </c>
      <c r="AB85" s="33" t="str">
        <f t="shared" ca="1" si="52"/>
        <v/>
      </c>
    </row>
    <row r="86" spans="1:28" x14ac:dyDescent="0.25">
      <c r="B86" s="194"/>
      <c r="D86" s="11"/>
      <c r="F86" s="6"/>
      <c r="G86" s="30"/>
      <c r="H86" s="30" t="str">
        <f t="shared" si="54"/>
        <v/>
      </c>
      <c r="I86" t="str">
        <f t="shared" ca="1" si="56"/>
        <v/>
      </c>
      <c r="L86" s="7"/>
      <c r="M86" s="19"/>
      <c r="N86" t="str">
        <f t="shared" si="53"/>
        <v/>
      </c>
      <c r="O86" s="139"/>
      <c r="P86" s="9">
        <f t="shared" si="55"/>
        <v>0</v>
      </c>
      <c r="Q86" s="9">
        <f t="shared" si="40"/>
        <v>0</v>
      </c>
      <c r="R86" s="14">
        <f t="shared" si="41"/>
        <v>0</v>
      </c>
      <c r="S86" s="177"/>
      <c r="T86" s="28" t="str">
        <f t="shared" ca="1" si="44"/>
        <v/>
      </c>
      <c r="U86" s="28" t="str">
        <f t="shared" ca="1" si="45"/>
        <v/>
      </c>
      <c r="V86" s="9" t="str">
        <f t="shared" ca="1" si="46"/>
        <v/>
      </c>
      <c r="W86" s="9" t="str">
        <f t="shared" ca="1" si="47"/>
        <v/>
      </c>
      <c r="X86" s="9" t="str">
        <f t="shared" ca="1" si="48"/>
        <v/>
      </c>
      <c r="Y86" s="9" t="str">
        <f t="shared" ca="1" si="49"/>
        <v/>
      </c>
      <c r="Z86" s="33" t="str">
        <f t="shared" ca="1" si="50"/>
        <v/>
      </c>
      <c r="AA86" s="33" t="str">
        <f t="shared" ca="1" si="51"/>
        <v/>
      </c>
      <c r="AB86" s="33" t="str">
        <f t="shared" ca="1" si="52"/>
        <v/>
      </c>
    </row>
    <row r="87" spans="1:28" ht="15.75" thickBot="1" x14ac:dyDescent="0.3">
      <c r="B87" s="195"/>
      <c r="C87" s="3"/>
      <c r="D87" s="12"/>
      <c r="E87" s="3"/>
      <c r="F87" s="5"/>
      <c r="G87" s="31"/>
      <c r="H87" s="31" t="str">
        <f t="shared" si="54"/>
        <v/>
      </c>
      <c r="I87" s="3" t="str">
        <f t="shared" ca="1" si="56"/>
        <v/>
      </c>
      <c r="J87" s="3"/>
      <c r="K87" s="3"/>
      <c r="L87" s="16"/>
      <c r="M87" s="20"/>
      <c r="N87" t="str">
        <f t="shared" si="53"/>
        <v/>
      </c>
      <c r="O87" s="139"/>
      <c r="P87" s="21">
        <f t="shared" si="55"/>
        <v>0</v>
      </c>
      <c r="Q87" s="21">
        <f t="shared" si="40"/>
        <v>0</v>
      </c>
      <c r="R87" s="15">
        <f t="shared" si="41"/>
        <v>0</v>
      </c>
      <c r="S87" s="178"/>
      <c r="T87" s="27" t="str">
        <f t="shared" ca="1" si="44"/>
        <v/>
      </c>
      <c r="U87" s="27" t="str">
        <f t="shared" ca="1" si="45"/>
        <v/>
      </c>
      <c r="V87" s="21" t="str">
        <f t="shared" ca="1" si="46"/>
        <v/>
      </c>
      <c r="W87" s="21" t="str">
        <f t="shared" ca="1" si="47"/>
        <v/>
      </c>
      <c r="X87" s="21" t="str">
        <f t="shared" ca="1" si="48"/>
        <v/>
      </c>
      <c r="Y87" s="21" t="str">
        <f t="shared" ca="1" si="49"/>
        <v/>
      </c>
      <c r="Z87" s="34" t="str">
        <f t="shared" ca="1" si="50"/>
        <v/>
      </c>
      <c r="AA87" s="34" t="str">
        <f t="shared" ca="1" si="51"/>
        <v/>
      </c>
      <c r="AB87" s="34" t="str">
        <f t="shared" ca="1" si="52"/>
        <v/>
      </c>
    </row>
    <row r="88" spans="1:28" x14ac:dyDescent="0.25">
      <c r="B88" s="151" t="str">
        <f>'CA-A'!B88</f>
        <v>NELSON VELARDE</v>
      </c>
      <c r="C88" s="2"/>
      <c r="D88" s="10"/>
      <c r="E88" s="2"/>
      <c r="F88" s="4"/>
      <c r="G88" s="29"/>
      <c r="H88" s="29" t="str">
        <f t="shared" si="54"/>
        <v/>
      </c>
      <c r="I88" s="2" t="str">
        <f ca="1">IF(AND(ISNUMBER(G88),(G88&lt;=TODAY())),"NO PAGADO","")</f>
        <v/>
      </c>
      <c r="J88" s="2"/>
      <c r="K88" s="2"/>
      <c r="L88" s="17"/>
      <c r="M88" s="18"/>
      <c r="N88" t="str">
        <f t="shared" si="53"/>
        <v/>
      </c>
      <c r="O88" s="139">
        <f>SUM(N88:N96)</f>
        <v>0</v>
      </c>
      <c r="P88" s="8">
        <f>D88*F88</f>
        <v>0</v>
      </c>
      <c r="Q88" s="8">
        <f t="shared" si="40"/>
        <v>0</v>
      </c>
      <c r="R88" s="13">
        <f t="shared" si="41"/>
        <v>0</v>
      </c>
      <c r="S88" s="176">
        <f>SUM(D88:D96)-O88</f>
        <v>1200</v>
      </c>
      <c r="T88" s="26" t="str">
        <f t="shared" ca="1" si="44"/>
        <v/>
      </c>
      <c r="U88" s="26" t="str">
        <f t="shared" ca="1" si="45"/>
        <v/>
      </c>
      <c r="V88" s="8" t="str">
        <f t="shared" ca="1" si="46"/>
        <v/>
      </c>
      <c r="W88" s="8" t="str">
        <f t="shared" ca="1" si="47"/>
        <v/>
      </c>
      <c r="X88" s="8" t="str">
        <f t="shared" ca="1" si="48"/>
        <v/>
      </c>
      <c r="Y88" s="8" t="str">
        <f t="shared" ca="1" si="49"/>
        <v/>
      </c>
      <c r="Z88" s="35" t="str">
        <f t="shared" ca="1" si="50"/>
        <v/>
      </c>
      <c r="AA88" s="35" t="str">
        <f t="shared" ca="1" si="51"/>
        <v/>
      </c>
      <c r="AB88" s="35" t="str">
        <f t="shared" ca="1" si="52"/>
        <v/>
      </c>
    </row>
    <row r="89" spans="1:28" x14ac:dyDescent="0.25">
      <c r="B89" s="152"/>
      <c r="D89" s="11"/>
      <c r="F89" s="6"/>
      <c r="G89" s="30"/>
      <c r="H89" s="30" t="str">
        <f t="shared" si="54"/>
        <v/>
      </c>
      <c r="I89" t="str">
        <f ca="1">IF(AND(ISNUMBER(G89),(G89&lt;=TODAY())),"NO PAGADO","")</f>
        <v/>
      </c>
      <c r="L89" s="7"/>
      <c r="M89" s="19"/>
      <c r="N89" t="str">
        <f t="shared" si="53"/>
        <v/>
      </c>
      <c r="O89" s="139"/>
      <c r="P89" s="9">
        <f t="shared" ref="P89:P151" si="57">D89*F89</f>
        <v>0</v>
      </c>
      <c r="Q89" s="9">
        <f t="shared" si="40"/>
        <v>0</v>
      </c>
      <c r="R89" s="14">
        <f t="shared" si="41"/>
        <v>0</v>
      </c>
      <c r="S89" s="177"/>
      <c r="T89" s="28" t="str">
        <f t="shared" ca="1" si="44"/>
        <v/>
      </c>
      <c r="U89" s="28" t="str">
        <f t="shared" ca="1" si="45"/>
        <v/>
      </c>
      <c r="V89" s="9" t="str">
        <f t="shared" ca="1" si="46"/>
        <v/>
      </c>
      <c r="W89" s="9" t="str">
        <f t="shared" ca="1" si="47"/>
        <v/>
      </c>
      <c r="X89" s="9" t="str">
        <f t="shared" ca="1" si="48"/>
        <v/>
      </c>
      <c r="Y89" s="9" t="str">
        <f t="shared" ca="1" si="49"/>
        <v/>
      </c>
      <c r="Z89" s="33" t="str">
        <f t="shared" ca="1" si="50"/>
        <v/>
      </c>
      <c r="AA89" s="33" t="str">
        <f t="shared" ca="1" si="51"/>
        <v/>
      </c>
      <c r="AB89" s="33" t="str">
        <f t="shared" ca="1" si="52"/>
        <v/>
      </c>
    </row>
    <row r="90" spans="1:28" x14ac:dyDescent="0.25">
      <c r="B90" s="152"/>
      <c r="C90" t="s">
        <v>69</v>
      </c>
      <c r="D90" s="11">
        <v>1200</v>
      </c>
      <c r="E90" t="s">
        <v>65</v>
      </c>
      <c r="F90" s="6">
        <v>0.05</v>
      </c>
      <c r="G90" s="30">
        <v>46324</v>
      </c>
      <c r="H90" s="30">
        <f t="shared" si="54"/>
        <v>46329</v>
      </c>
      <c r="I90" t="str">
        <f ca="1">IF(AND(ISNUMBER(G90),(G90&lt;=TODAY())),"NO PAGADO","")</f>
        <v/>
      </c>
      <c r="L90" s="7"/>
      <c r="M90" s="19"/>
      <c r="N90" t="str">
        <f t="shared" si="53"/>
        <v/>
      </c>
      <c r="O90" s="139"/>
      <c r="P90" s="9">
        <f t="shared" si="57"/>
        <v>60</v>
      </c>
      <c r="Q90" s="9">
        <f t="shared" si="40"/>
        <v>48</v>
      </c>
      <c r="R90" s="14">
        <f t="shared" si="41"/>
        <v>12.000000000000002</v>
      </c>
      <c r="S90" s="177"/>
      <c r="T90" s="28" t="str">
        <f t="shared" ca="1" si="44"/>
        <v/>
      </c>
      <c r="U90" s="28" t="str">
        <f t="shared" ca="1" si="45"/>
        <v/>
      </c>
      <c r="V90" s="9" t="str">
        <f t="shared" ca="1" si="46"/>
        <v/>
      </c>
      <c r="W90" s="9" t="str">
        <f t="shared" ca="1" si="47"/>
        <v/>
      </c>
      <c r="X90" s="9" t="str">
        <f t="shared" ca="1" si="48"/>
        <v/>
      </c>
      <c r="Y90" s="9" t="str">
        <f t="shared" ca="1" si="49"/>
        <v/>
      </c>
      <c r="Z90" s="33" t="str">
        <f t="shared" ca="1" si="50"/>
        <v/>
      </c>
      <c r="AA90" s="33" t="str">
        <f t="shared" ca="1" si="51"/>
        <v/>
      </c>
      <c r="AB90" s="33" t="str">
        <f t="shared" ca="1" si="52"/>
        <v/>
      </c>
    </row>
    <row r="91" spans="1:28" x14ac:dyDescent="0.25">
      <c r="B91" s="152"/>
      <c r="D91" s="11"/>
      <c r="F91" s="6"/>
      <c r="G91" s="30"/>
      <c r="H91" s="30" t="str">
        <f t="shared" si="54"/>
        <v/>
      </c>
      <c r="I91" t="str">
        <f t="shared" ref="I91:I151" ca="1" si="58">IF(AND(ISNUMBER(G91),(G91&lt;=TODAY())),"NO PAGADO","")</f>
        <v/>
      </c>
      <c r="L91" s="7"/>
      <c r="M91" s="19"/>
      <c r="N91" t="str">
        <f t="shared" si="53"/>
        <v/>
      </c>
      <c r="O91" s="139"/>
      <c r="P91" s="9">
        <f t="shared" si="57"/>
        <v>0</v>
      </c>
      <c r="Q91" s="9">
        <f t="shared" si="40"/>
        <v>0</v>
      </c>
      <c r="R91" s="14">
        <f t="shared" si="41"/>
        <v>0</v>
      </c>
      <c r="S91" s="177"/>
      <c r="T91" s="28" t="str">
        <f t="shared" ca="1" si="44"/>
        <v/>
      </c>
      <c r="U91" s="28" t="str">
        <f t="shared" ca="1" si="45"/>
        <v/>
      </c>
      <c r="V91" s="9" t="str">
        <f t="shared" ca="1" si="46"/>
        <v/>
      </c>
      <c r="W91" s="9" t="str">
        <f t="shared" ca="1" si="47"/>
        <v/>
      </c>
      <c r="X91" s="9" t="str">
        <f t="shared" ca="1" si="48"/>
        <v/>
      </c>
      <c r="Y91" s="9" t="str">
        <f t="shared" ca="1" si="49"/>
        <v/>
      </c>
      <c r="Z91" s="33" t="str">
        <f t="shared" ca="1" si="50"/>
        <v/>
      </c>
      <c r="AA91" s="33" t="str">
        <f t="shared" ca="1" si="51"/>
        <v/>
      </c>
      <c r="AB91" s="33" t="str">
        <f t="shared" ca="1" si="52"/>
        <v/>
      </c>
    </row>
    <row r="92" spans="1:28" x14ac:dyDescent="0.25">
      <c r="A92" s="25">
        <v>10</v>
      </c>
      <c r="B92" s="152"/>
      <c r="D92" s="11"/>
      <c r="F92" s="6"/>
      <c r="G92" s="30"/>
      <c r="H92" s="30" t="str">
        <f t="shared" si="54"/>
        <v/>
      </c>
      <c r="I92" t="str">
        <f t="shared" ca="1" si="58"/>
        <v/>
      </c>
      <c r="L92" s="7"/>
      <c r="M92" s="19"/>
      <c r="N92" t="str">
        <f t="shared" si="53"/>
        <v/>
      </c>
      <c r="O92" s="139"/>
      <c r="P92" s="9">
        <f t="shared" si="57"/>
        <v>0</v>
      </c>
      <c r="Q92" s="9">
        <f t="shared" si="40"/>
        <v>0</v>
      </c>
      <c r="R92" s="14">
        <f t="shared" si="41"/>
        <v>0</v>
      </c>
      <c r="S92" s="177"/>
      <c r="T92" s="28" t="str">
        <f t="shared" ca="1" si="44"/>
        <v/>
      </c>
      <c r="U92" s="28" t="str">
        <f t="shared" ca="1" si="45"/>
        <v/>
      </c>
      <c r="V92" s="9" t="str">
        <f t="shared" ca="1" si="46"/>
        <v/>
      </c>
      <c r="W92" s="9" t="str">
        <f t="shared" ca="1" si="47"/>
        <v/>
      </c>
      <c r="X92" s="9" t="str">
        <f t="shared" ca="1" si="48"/>
        <v/>
      </c>
      <c r="Y92" s="9" t="str">
        <f t="shared" ca="1" si="49"/>
        <v/>
      </c>
      <c r="Z92" s="33" t="str">
        <f t="shared" ca="1" si="50"/>
        <v/>
      </c>
      <c r="AA92" s="33" t="str">
        <f t="shared" ca="1" si="51"/>
        <v/>
      </c>
      <c r="AB92" s="33" t="str">
        <f t="shared" ca="1" si="52"/>
        <v/>
      </c>
    </row>
    <row r="93" spans="1:28" x14ac:dyDescent="0.25">
      <c r="B93" s="152"/>
      <c r="D93" s="11"/>
      <c r="F93" s="6"/>
      <c r="G93" s="30"/>
      <c r="H93" s="30" t="str">
        <f t="shared" si="54"/>
        <v/>
      </c>
      <c r="I93" t="str">
        <f t="shared" ca="1" si="58"/>
        <v/>
      </c>
      <c r="L93" s="7"/>
      <c r="M93" s="19"/>
      <c r="N93" t="str">
        <f t="shared" si="53"/>
        <v/>
      </c>
      <c r="O93" s="139"/>
      <c r="P93" s="9">
        <f t="shared" si="57"/>
        <v>0</v>
      </c>
      <c r="Q93" s="9">
        <f t="shared" si="40"/>
        <v>0</v>
      </c>
      <c r="R93" s="14">
        <f t="shared" si="41"/>
        <v>0</v>
      </c>
      <c r="S93" s="177"/>
      <c r="T93" s="28" t="str">
        <f t="shared" ca="1" si="44"/>
        <v/>
      </c>
      <c r="U93" s="28" t="str">
        <f t="shared" ca="1" si="45"/>
        <v/>
      </c>
      <c r="V93" s="9" t="str">
        <f t="shared" ca="1" si="46"/>
        <v/>
      </c>
      <c r="W93" s="9" t="str">
        <f t="shared" ca="1" si="47"/>
        <v/>
      </c>
      <c r="X93" s="9" t="str">
        <f t="shared" ca="1" si="48"/>
        <v/>
      </c>
      <c r="Y93" s="9" t="str">
        <f t="shared" ca="1" si="49"/>
        <v/>
      </c>
      <c r="Z93" s="33" t="str">
        <f t="shared" ca="1" si="50"/>
        <v/>
      </c>
      <c r="AA93" s="33" t="str">
        <f t="shared" ca="1" si="51"/>
        <v/>
      </c>
      <c r="AB93" s="33" t="str">
        <f t="shared" ca="1" si="52"/>
        <v/>
      </c>
    </row>
    <row r="94" spans="1:28" x14ac:dyDescent="0.25">
      <c r="B94" s="152"/>
      <c r="D94" s="11"/>
      <c r="F94" s="6"/>
      <c r="G94" s="30"/>
      <c r="H94" s="30" t="str">
        <f t="shared" si="54"/>
        <v/>
      </c>
      <c r="I94" t="str">
        <f t="shared" ca="1" si="58"/>
        <v/>
      </c>
      <c r="L94" s="7"/>
      <c r="M94" s="19"/>
      <c r="N94" t="str">
        <f t="shared" si="53"/>
        <v/>
      </c>
      <c r="O94" s="139"/>
      <c r="P94" s="9">
        <f t="shared" si="57"/>
        <v>0</v>
      </c>
      <c r="Q94" s="9">
        <f t="shared" si="40"/>
        <v>0</v>
      </c>
      <c r="R94" s="14">
        <f t="shared" si="41"/>
        <v>0</v>
      </c>
      <c r="S94" s="177"/>
      <c r="T94" s="28" t="str">
        <f t="shared" ca="1" si="44"/>
        <v/>
      </c>
      <c r="U94" s="28" t="str">
        <f t="shared" ca="1" si="45"/>
        <v/>
      </c>
      <c r="V94" s="9" t="str">
        <f t="shared" ca="1" si="46"/>
        <v/>
      </c>
      <c r="W94" s="9" t="str">
        <f t="shared" ca="1" si="47"/>
        <v/>
      </c>
      <c r="X94" s="9" t="str">
        <f t="shared" ca="1" si="48"/>
        <v/>
      </c>
      <c r="Y94" s="9" t="str">
        <f t="shared" ca="1" si="49"/>
        <v/>
      </c>
      <c r="Z94" s="33" t="str">
        <f t="shared" ca="1" si="50"/>
        <v/>
      </c>
      <c r="AA94" s="33" t="str">
        <f t="shared" ca="1" si="51"/>
        <v/>
      </c>
      <c r="AB94" s="33" t="str">
        <f t="shared" ca="1" si="52"/>
        <v/>
      </c>
    </row>
    <row r="95" spans="1:28" x14ac:dyDescent="0.25">
      <c r="B95" s="152"/>
      <c r="D95" s="11"/>
      <c r="F95" s="6"/>
      <c r="G95" s="30"/>
      <c r="H95" s="30" t="str">
        <f t="shared" si="54"/>
        <v/>
      </c>
      <c r="I95" t="str">
        <f t="shared" ca="1" si="58"/>
        <v/>
      </c>
      <c r="L95" s="7"/>
      <c r="M95" s="19"/>
      <c r="N95" t="str">
        <f t="shared" si="53"/>
        <v/>
      </c>
      <c r="O95" s="139"/>
      <c r="P95" s="9">
        <f t="shared" si="57"/>
        <v>0</v>
      </c>
      <c r="Q95" s="9">
        <f t="shared" si="40"/>
        <v>0</v>
      </c>
      <c r="R95" s="14">
        <f t="shared" si="41"/>
        <v>0</v>
      </c>
      <c r="S95" s="177"/>
      <c r="T95" s="28" t="str">
        <f t="shared" ca="1" si="44"/>
        <v/>
      </c>
      <c r="U95" s="28" t="str">
        <f t="shared" ca="1" si="45"/>
        <v/>
      </c>
      <c r="V95" s="9" t="str">
        <f t="shared" ca="1" si="46"/>
        <v/>
      </c>
      <c r="W95" s="9" t="str">
        <f t="shared" ca="1" si="47"/>
        <v/>
      </c>
      <c r="X95" s="9" t="str">
        <f t="shared" ca="1" si="48"/>
        <v/>
      </c>
      <c r="Y95" s="9" t="str">
        <f t="shared" ca="1" si="49"/>
        <v/>
      </c>
      <c r="Z95" s="33" t="str">
        <f t="shared" ca="1" si="50"/>
        <v/>
      </c>
      <c r="AA95" s="33" t="str">
        <f t="shared" ca="1" si="51"/>
        <v/>
      </c>
      <c r="AB95" s="33" t="str">
        <f t="shared" ca="1" si="52"/>
        <v/>
      </c>
    </row>
    <row r="96" spans="1:28" ht="15.75" thickBot="1" x14ac:dyDescent="0.3">
      <c r="B96" s="153"/>
      <c r="C96" s="3"/>
      <c r="D96" s="12"/>
      <c r="E96" s="3"/>
      <c r="F96" s="5"/>
      <c r="G96" s="31"/>
      <c r="H96" s="31" t="str">
        <f t="shared" si="54"/>
        <v/>
      </c>
      <c r="I96" s="3" t="str">
        <f t="shared" ca="1" si="58"/>
        <v/>
      </c>
      <c r="J96" s="3"/>
      <c r="K96" s="3"/>
      <c r="L96" s="16"/>
      <c r="M96" s="20"/>
      <c r="N96" t="str">
        <f t="shared" si="53"/>
        <v/>
      </c>
      <c r="O96" s="139"/>
      <c r="P96" s="21">
        <f t="shared" si="57"/>
        <v>0</v>
      </c>
      <c r="Q96" s="21">
        <f t="shared" si="40"/>
        <v>0</v>
      </c>
      <c r="R96" s="15">
        <f t="shared" si="41"/>
        <v>0</v>
      </c>
      <c r="S96" s="178"/>
      <c r="T96" s="27" t="str">
        <f t="shared" ca="1" si="44"/>
        <v/>
      </c>
      <c r="U96" s="27" t="str">
        <f t="shared" ca="1" si="45"/>
        <v/>
      </c>
      <c r="V96" s="21" t="str">
        <f t="shared" ca="1" si="46"/>
        <v/>
      </c>
      <c r="W96" s="21" t="str">
        <f t="shared" ca="1" si="47"/>
        <v/>
      </c>
      <c r="X96" s="21" t="str">
        <f t="shared" ca="1" si="48"/>
        <v/>
      </c>
      <c r="Y96" s="21" t="str">
        <f t="shared" ca="1" si="49"/>
        <v/>
      </c>
      <c r="Z96" s="34" t="str">
        <f t="shared" ca="1" si="50"/>
        <v/>
      </c>
      <c r="AA96" s="34" t="str">
        <f t="shared" ca="1" si="51"/>
        <v/>
      </c>
      <c r="AB96" s="34" t="str">
        <f t="shared" ca="1" si="52"/>
        <v/>
      </c>
    </row>
    <row r="97" spans="1:28" x14ac:dyDescent="0.25">
      <c r="B97" s="164" t="str">
        <f>'CA-A'!B97</f>
        <v>LIZETH PIANTO</v>
      </c>
      <c r="C97" s="2"/>
      <c r="D97" s="10"/>
      <c r="F97" s="4"/>
      <c r="G97" s="29"/>
      <c r="H97" s="29" t="str">
        <f>IF((G97) &gt;= DATE(1,1,2023), (G97)+ 5,"")</f>
        <v/>
      </c>
      <c r="I97" s="2" t="str">
        <f t="shared" ca="1" si="58"/>
        <v/>
      </c>
      <c r="J97" s="2"/>
      <c r="K97" s="2"/>
      <c r="L97" s="17"/>
      <c r="M97" s="18"/>
      <c r="N97" t="str">
        <f t="shared" si="53"/>
        <v/>
      </c>
      <c r="O97" s="139">
        <f>SUM(N97:N105)</f>
        <v>0</v>
      </c>
      <c r="P97" s="8">
        <f t="shared" si="57"/>
        <v>0</v>
      </c>
      <c r="Q97" s="8">
        <f t="shared" si="40"/>
        <v>0</v>
      </c>
      <c r="R97" s="13">
        <f t="shared" si="41"/>
        <v>0</v>
      </c>
      <c r="S97" s="176">
        <f>SUM(D97:D105)-O97</f>
        <v>0</v>
      </c>
      <c r="T97" s="26" t="str">
        <f t="shared" ca="1" si="44"/>
        <v/>
      </c>
      <c r="U97" s="26" t="str">
        <f t="shared" ca="1" si="45"/>
        <v/>
      </c>
      <c r="V97" s="8" t="str">
        <f t="shared" ca="1" si="46"/>
        <v/>
      </c>
      <c r="W97" s="8" t="str">
        <f t="shared" ca="1" si="47"/>
        <v/>
      </c>
      <c r="X97" s="8" t="str">
        <f t="shared" ca="1" si="48"/>
        <v/>
      </c>
      <c r="Y97" s="8" t="str">
        <f t="shared" ca="1" si="49"/>
        <v/>
      </c>
      <c r="Z97" s="35" t="str">
        <f t="shared" ca="1" si="50"/>
        <v/>
      </c>
      <c r="AA97" s="35" t="str">
        <f t="shared" ca="1" si="51"/>
        <v/>
      </c>
      <c r="AB97" s="33" t="str">
        <f t="shared" ca="1" si="52"/>
        <v/>
      </c>
    </row>
    <row r="98" spans="1:28" x14ac:dyDescent="0.25">
      <c r="B98" s="165"/>
      <c r="D98" s="11"/>
      <c r="F98" s="6"/>
      <c r="G98" s="30"/>
      <c r="H98" s="30" t="str">
        <f t="shared" si="54"/>
        <v/>
      </c>
      <c r="I98" t="str">
        <f t="shared" ca="1" si="58"/>
        <v/>
      </c>
      <c r="L98" s="7"/>
      <c r="M98" s="19"/>
      <c r="N98" t="str">
        <f t="shared" si="53"/>
        <v/>
      </c>
      <c r="O98" s="139"/>
      <c r="P98" s="9">
        <f t="shared" si="57"/>
        <v>0</v>
      </c>
      <c r="Q98" s="9">
        <f t="shared" si="40"/>
        <v>0</v>
      </c>
      <c r="R98" s="14">
        <f t="shared" si="41"/>
        <v>0</v>
      </c>
      <c r="S98" s="177"/>
      <c r="T98" s="28" t="str">
        <f t="shared" ca="1" si="44"/>
        <v/>
      </c>
      <c r="U98" s="28" t="str">
        <f t="shared" ca="1" si="45"/>
        <v/>
      </c>
      <c r="V98" s="9" t="str">
        <f t="shared" ca="1" si="46"/>
        <v/>
      </c>
      <c r="W98" s="9" t="str">
        <f t="shared" ca="1" si="47"/>
        <v/>
      </c>
      <c r="X98" s="9" t="str">
        <f t="shared" ca="1" si="48"/>
        <v/>
      </c>
      <c r="Y98" s="9" t="str">
        <f t="shared" ca="1" si="49"/>
        <v/>
      </c>
      <c r="Z98" s="33" t="str">
        <f t="shared" ca="1" si="50"/>
        <v/>
      </c>
      <c r="AA98" s="33" t="str">
        <f t="shared" ca="1" si="51"/>
        <v/>
      </c>
      <c r="AB98" s="33" t="str">
        <f t="shared" ca="1" si="52"/>
        <v/>
      </c>
    </row>
    <row r="99" spans="1:28" hidden="1" x14ac:dyDescent="0.25">
      <c r="B99" s="165"/>
      <c r="D99" s="11"/>
      <c r="F99" s="6"/>
      <c r="G99" s="30"/>
      <c r="H99" s="30" t="str">
        <f t="shared" si="54"/>
        <v/>
      </c>
      <c r="I99" t="str">
        <f t="shared" ca="1" si="58"/>
        <v/>
      </c>
      <c r="L99" s="7"/>
      <c r="M99" s="19"/>
      <c r="N99" t="str">
        <f t="shared" si="53"/>
        <v/>
      </c>
      <c r="O99" s="139"/>
      <c r="P99" s="9">
        <f t="shared" si="57"/>
        <v>0</v>
      </c>
      <c r="Q99" s="9">
        <f t="shared" si="40"/>
        <v>0</v>
      </c>
      <c r="R99" s="14">
        <f t="shared" si="41"/>
        <v>0</v>
      </c>
      <c r="S99" s="177"/>
      <c r="T99" s="28" t="str">
        <f t="shared" ca="1" si="44"/>
        <v/>
      </c>
      <c r="U99" s="28" t="str">
        <f t="shared" ca="1" si="45"/>
        <v/>
      </c>
      <c r="V99" s="9" t="str">
        <f t="shared" ca="1" si="46"/>
        <v/>
      </c>
      <c r="W99" s="9" t="str">
        <f t="shared" ca="1" si="47"/>
        <v/>
      </c>
      <c r="X99" s="9" t="str">
        <f t="shared" ca="1" si="48"/>
        <v/>
      </c>
      <c r="Y99" s="9" t="str">
        <f t="shared" ca="1" si="49"/>
        <v/>
      </c>
      <c r="Z99" s="33" t="str">
        <f t="shared" ca="1" si="50"/>
        <v/>
      </c>
      <c r="AA99" s="33" t="str">
        <f t="shared" ca="1" si="51"/>
        <v/>
      </c>
      <c r="AB99" s="33" t="str">
        <f t="shared" ca="1" si="52"/>
        <v/>
      </c>
    </row>
    <row r="100" spans="1:28" hidden="1" x14ac:dyDescent="0.25">
      <c r="B100" s="165"/>
      <c r="D100" s="11"/>
      <c r="F100" s="6"/>
      <c r="G100" s="30"/>
      <c r="H100" s="30" t="str">
        <f t="shared" si="54"/>
        <v/>
      </c>
      <c r="I100" t="str">
        <f t="shared" ca="1" si="58"/>
        <v/>
      </c>
      <c r="L100" s="7"/>
      <c r="M100" s="19"/>
      <c r="N100" t="str">
        <f t="shared" si="53"/>
        <v/>
      </c>
      <c r="O100" s="139"/>
      <c r="P100" s="9">
        <f t="shared" si="57"/>
        <v>0</v>
      </c>
      <c r="Q100" s="9">
        <f t="shared" si="40"/>
        <v>0</v>
      </c>
      <c r="R100" s="14">
        <f t="shared" si="41"/>
        <v>0</v>
      </c>
      <c r="S100" s="177"/>
      <c r="T100" s="28" t="str">
        <f t="shared" ca="1" si="44"/>
        <v/>
      </c>
      <c r="U100" s="28" t="str">
        <f t="shared" ca="1" si="45"/>
        <v/>
      </c>
      <c r="V100" s="9" t="str">
        <f t="shared" ca="1" si="46"/>
        <v/>
      </c>
      <c r="W100" s="9" t="str">
        <f t="shared" ca="1" si="47"/>
        <v/>
      </c>
      <c r="X100" s="9" t="str">
        <f t="shared" ca="1" si="48"/>
        <v/>
      </c>
      <c r="Y100" s="9" t="str">
        <f t="shared" ca="1" si="49"/>
        <v/>
      </c>
      <c r="Z100" s="33" t="str">
        <f t="shared" ca="1" si="50"/>
        <v/>
      </c>
      <c r="AA100" s="33" t="str">
        <f t="shared" ca="1" si="51"/>
        <v/>
      </c>
      <c r="AB100" s="33" t="str">
        <f t="shared" ca="1" si="52"/>
        <v/>
      </c>
    </row>
    <row r="101" spans="1:28" hidden="1" x14ac:dyDescent="0.25">
      <c r="A101" s="25">
        <v>11</v>
      </c>
      <c r="B101" s="165"/>
      <c r="D101" s="11"/>
      <c r="F101" s="6"/>
      <c r="G101" s="30"/>
      <c r="H101" s="30" t="str">
        <f t="shared" si="54"/>
        <v/>
      </c>
      <c r="I101" t="str">
        <f t="shared" ca="1" si="58"/>
        <v/>
      </c>
      <c r="L101" s="7"/>
      <c r="M101" s="19"/>
      <c r="N101" t="str">
        <f t="shared" si="53"/>
        <v/>
      </c>
      <c r="O101" s="139"/>
      <c r="P101" s="9">
        <f t="shared" si="57"/>
        <v>0</v>
      </c>
      <c r="Q101" s="9">
        <f t="shared" si="40"/>
        <v>0</v>
      </c>
      <c r="R101" s="14">
        <f t="shared" si="41"/>
        <v>0</v>
      </c>
      <c r="S101" s="177"/>
      <c r="T101" s="28" t="str">
        <f t="shared" ca="1" si="44"/>
        <v/>
      </c>
      <c r="U101" s="28" t="str">
        <f t="shared" ca="1" si="45"/>
        <v/>
      </c>
      <c r="V101" s="9" t="str">
        <f t="shared" ca="1" si="46"/>
        <v/>
      </c>
      <c r="W101" s="9" t="str">
        <f t="shared" ca="1" si="47"/>
        <v/>
      </c>
      <c r="X101" s="9" t="str">
        <f t="shared" ca="1" si="48"/>
        <v/>
      </c>
      <c r="Y101" s="9" t="str">
        <f t="shared" ca="1" si="49"/>
        <v/>
      </c>
      <c r="Z101" s="33" t="str">
        <f t="shared" ca="1" si="50"/>
        <v/>
      </c>
      <c r="AA101" s="33" t="str">
        <f t="shared" ca="1" si="51"/>
        <v/>
      </c>
      <c r="AB101" s="33" t="str">
        <f t="shared" ca="1" si="52"/>
        <v/>
      </c>
    </row>
    <row r="102" spans="1:28" hidden="1" x14ac:dyDescent="0.25">
      <c r="B102" s="165"/>
      <c r="D102" s="11"/>
      <c r="F102" s="6"/>
      <c r="G102" s="30"/>
      <c r="H102" s="30" t="str">
        <f t="shared" si="54"/>
        <v/>
      </c>
      <c r="I102" t="str">
        <f t="shared" ca="1" si="58"/>
        <v/>
      </c>
      <c r="L102" s="7"/>
      <c r="M102" s="19"/>
      <c r="N102" t="str">
        <f t="shared" si="53"/>
        <v/>
      </c>
      <c r="O102" s="139"/>
      <c r="P102" s="9">
        <f t="shared" si="57"/>
        <v>0</v>
      </c>
      <c r="Q102" s="9">
        <f t="shared" si="40"/>
        <v>0</v>
      </c>
      <c r="R102" s="14">
        <f t="shared" si="41"/>
        <v>0</v>
      </c>
      <c r="S102" s="177"/>
      <c r="T102" s="28" t="str">
        <f t="shared" ca="1" si="44"/>
        <v/>
      </c>
      <c r="U102" s="28" t="str">
        <f t="shared" ca="1" si="45"/>
        <v/>
      </c>
      <c r="V102" s="9" t="str">
        <f t="shared" ca="1" si="46"/>
        <v/>
      </c>
      <c r="W102" s="9" t="str">
        <f t="shared" ca="1" si="47"/>
        <v/>
      </c>
      <c r="X102" s="9" t="str">
        <f t="shared" ca="1" si="48"/>
        <v/>
      </c>
      <c r="Y102" s="9" t="str">
        <f t="shared" ca="1" si="49"/>
        <v/>
      </c>
      <c r="Z102" s="33" t="str">
        <f t="shared" ca="1" si="50"/>
        <v/>
      </c>
      <c r="AA102" s="33" t="str">
        <f t="shared" ca="1" si="51"/>
        <v/>
      </c>
      <c r="AB102" s="33" t="str">
        <f t="shared" ca="1" si="52"/>
        <v/>
      </c>
    </row>
    <row r="103" spans="1:28" x14ac:dyDescent="0.25">
      <c r="B103" s="165"/>
      <c r="D103" s="11"/>
      <c r="F103" s="6"/>
      <c r="G103" s="30"/>
      <c r="H103" s="30" t="str">
        <f t="shared" si="54"/>
        <v/>
      </c>
      <c r="I103" t="str">
        <f t="shared" ca="1" si="58"/>
        <v/>
      </c>
      <c r="L103" s="7"/>
      <c r="M103" s="19"/>
      <c r="N103" t="str">
        <f t="shared" si="53"/>
        <v/>
      </c>
      <c r="O103" s="139"/>
      <c r="P103" s="9">
        <f t="shared" si="57"/>
        <v>0</v>
      </c>
      <c r="Q103" s="9">
        <f t="shared" ref="Q103:Q141" si="59">D103*0.04</f>
        <v>0</v>
      </c>
      <c r="R103" s="14">
        <f t="shared" ref="R103:R111" si="60">D103*(F103-0.04)</f>
        <v>0</v>
      </c>
      <c r="S103" s="177"/>
      <c r="T103" s="28" t="str">
        <f t="shared" ca="1" si="44"/>
        <v/>
      </c>
      <c r="U103" s="28" t="str">
        <f t="shared" ca="1" si="45"/>
        <v/>
      </c>
      <c r="V103" s="9" t="str">
        <f t="shared" ca="1" si="46"/>
        <v/>
      </c>
      <c r="W103" s="9" t="str">
        <f t="shared" ca="1" si="47"/>
        <v/>
      </c>
      <c r="X103" s="9" t="str">
        <f t="shared" ca="1" si="48"/>
        <v/>
      </c>
      <c r="Y103" s="9" t="str">
        <f t="shared" ca="1" si="49"/>
        <v/>
      </c>
      <c r="Z103" s="33" t="str">
        <f t="shared" ca="1" si="50"/>
        <v/>
      </c>
      <c r="AA103" s="33" t="str">
        <f t="shared" ca="1" si="51"/>
        <v/>
      </c>
      <c r="AB103" s="33" t="str">
        <f t="shared" ca="1" si="52"/>
        <v/>
      </c>
    </row>
    <row r="104" spans="1:28" x14ac:dyDescent="0.25">
      <c r="B104" s="165"/>
      <c r="D104" s="11"/>
      <c r="F104" s="6"/>
      <c r="G104" s="30"/>
      <c r="H104" s="30" t="str">
        <f t="shared" si="54"/>
        <v/>
      </c>
      <c r="I104" t="str">
        <f t="shared" ca="1" si="58"/>
        <v/>
      </c>
      <c r="L104" s="7"/>
      <c r="M104" s="19"/>
      <c r="N104" t="str">
        <f t="shared" si="53"/>
        <v/>
      </c>
      <c r="O104" s="139"/>
      <c r="P104" s="9">
        <f t="shared" si="57"/>
        <v>0</v>
      </c>
      <c r="Q104" s="9">
        <f t="shared" si="59"/>
        <v>0</v>
      </c>
      <c r="R104" s="14">
        <f t="shared" si="60"/>
        <v>0</v>
      </c>
      <c r="S104" s="177"/>
      <c r="T104" s="28" t="str">
        <f t="shared" ca="1" si="44"/>
        <v/>
      </c>
      <c r="U104" s="28" t="str">
        <f t="shared" ca="1" si="45"/>
        <v/>
      </c>
      <c r="V104" s="9" t="str">
        <f t="shared" ca="1" si="46"/>
        <v/>
      </c>
      <c r="W104" s="9" t="str">
        <f t="shared" ca="1" si="47"/>
        <v/>
      </c>
      <c r="X104" s="9" t="str">
        <f t="shared" ca="1" si="48"/>
        <v/>
      </c>
      <c r="Y104" s="9" t="str">
        <f t="shared" ca="1" si="49"/>
        <v/>
      </c>
      <c r="Z104" s="33" t="str">
        <f t="shared" ca="1" si="50"/>
        <v/>
      </c>
      <c r="AA104" s="33" t="str">
        <f t="shared" ca="1" si="51"/>
        <v/>
      </c>
      <c r="AB104" s="33" t="str">
        <f t="shared" ca="1" si="52"/>
        <v/>
      </c>
    </row>
    <row r="105" spans="1:28" ht="15.75" thickBot="1" x14ac:dyDescent="0.3">
      <c r="B105" s="166"/>
      <c r="C105" s="3"/>
      <c r="D105" s="12"/>
      <c r="E105" s="3"/>
      <c r="F105" s="5"/>
      <c r="G105" s="31"/>
      <c r="H105" s="31" t="str">
        <f t="shared" si="54"/>
        <v/>
      </c>
      <c r="I105" s="3" t="str">
        <f t="shared" ca="1" si="58"/>
        <v/>
      </c>
      <c r="J105" s="3"/>
      <c r="K105" s="3"/>
      <c r="L105" s="16"/>
      <c r="M105" s="20"/>
      <c r="N105" t="str">
        <f t="shared" si="53"/>
        <v/>
      </c>
      <c r="O105" s="139"/>
      <c r="P105" s="21">
        <f t="shared" si="57"/>
        <v>0</v>
      </c>
      <c r="Q105" s="21">
        <f t="shared" si="59"/>
        <v>0</v>
      </c>
      <c r="R105" s="15">
        <f t="shared" si="60"/>
        <v>0</v>
      </c>
      <c r="S105" s="178"/>
      <c r="T105" s="27" t="str">
        <f t="shared" ca="1" si="44"/>
        <v/>
      </c>
      <c r="U105" s="27" t="str">
        <f t="shared" ca="1" si="45"/>
        <v/>
      </c>
      <c r="V105" s="21" t="str">
        <f t="shared" ca="1" si="46"/>
        <v/>
      </c>
      <c r="W105" s="21" t="str">
        <f t="shared" ca="1" si="47"/>
        <v/>
      </c>
      <c r="X105" s="21" t="str">
        <f t="shared" ca="1" si="48"/>
        <v/>
      </c>
      <c r="Y105" s="21" t="str">
        <f t="shared" ca="1" si="49"/>
        <v/>
      </c>
      <c r="Z105" s="34" t="str">
        <f t="shared" ca="1" si="50"/>
        <v/>
      </c>
      <c r="AA105" s="34" t="str">
        <f t="shared" ca="1" si="51"/>
        <v/>
      </c>
      <c r="AB105" s="34" t="str">
        <f t="shared" ca="1" si="52"/>
        <v/>
      </c>
    </row>
    <row r="106" spans="1:28" x14ac:dyDescent="0.25">
      <c r="B106" s="167" t="str">
        <f>'CA-A'!B106</f>
        <v>JUANA PIANTO</v>
      </c>
      <c r="C106" s="2" t="s">
        <v>29</v>
      </c>
      <c r="D106" s="10">
        <v>4500</v>
      </c>
      <c r="E106" s="2" t="s">
        <v>70</v>
      </c>
      <c r="F106" s="4">
        <v>0.08</v>
      </c>
      <c r="G106" s="29">
        <v>45950</v>
      </c>
      <c r="H106" s="29">
        <f t="shared" si="54"/>
        <v>45955</v>
      </c>
      <c r="I106" s="2" t="str">
        <f t="shared" ca="1" si="58"/>
        <v/>
      </c>
      <c r="J106" s="2"/>
      <c r="K106" s="2"/>
      <c r="L106" s="17"/>
      <c r="M106" s="18"/>
      <c r="N106" t="str">
        <f t="shared" si="53"/>
        <v/>
      </c>
      <c r="O106" s="139">
        <f>SUM(N106:N114)</f>
        <v>0</v>
      </c>
      <c r="P106" s="8">
        <f t="shared" si="57"/>
        <v>360</v>
      </c>
      <c r="Q106" s="8">
        <f t="shared" si="59"/>
        <v>180</v>
      </c>
      <c r="R106" s="13">
        <f t="shared" si="60"/>
        <v>180</v>
      </c>
      <c r="S106" s="176">
        <f>SUM(D106:D114)-O106</f>
        <v>5750</v>
      </c>
      <c r="T106" s="26" t="str">
        <f t="shared" ca="1" si="44"/>
        <v/>
      </c>
      <c r="U106" s="26" t="str">
        <f t="shared" ca="1" si="45"/>
        <v/>
      </c>
      <c r="V106" s="8" t="str">
        <f t="shared" ca="1" si="46"/>
        <v/>
      </c>
      <c r="W106" s="8" t="str">
        <f t="shared" ca="1" si="47"/>
        <v/>
      </c>
      <c r="X106" s="8" t="str">
        <f t="shared" ca="1" si="48"/>
        <v/>
      </c>
      <c r="Y106" s="8" t="str">
        <f t="shared" ca="1" si="49"/>
        <v/>
      </c>
      <c r="Z106" s="35" t="str">
        <f t="shared" ca="1" si="50"/>
        <v/>
      </c>
      <c r="AA106" s="35" t="str">
        <f t="shared" ca="1" si="51"/>
        <v/>
      </c>
      <c r="AB106" s="35" t="str">
        <f t="shared" ca="1" si="52"/>
        <v/>
      </c>
    </row>
    <row r="107" spans="1:28" x14ac:dyDescent="0.25">
      <c r="B107" s="168"/>
      <c r="D107" s="11"/>
      <c r="F107" s="6"/>
      <c r="G107" s="30"/>
      <c r="H107" s="30" t="str">
        <f t="shared" si="54"/>
        <v/>
      </c>
      <c r="I107" t="str">
        <f t="shared" ca="1" si="58"/>
        <v/>
      </c>
      <c r="L107" s="7"/>
      <c r="M107" s="19"/>
      <c r="N107" t="str">
        <f t="shared" si="53"/>
        <v/>
      </c>
      <c r="O107" s="139"/>
      <c r="P107" s="9">
        <f t="shared" si="57"/>
        <v>0</v>
      </c>
      <c r="Q107" s="9">
        <f t="shared" si="59"/>
        <v>0</v>
      </c>
      <c r="R107" s="14">
        <f t="shared" si="60"/>
        <v>0</v>
      </c>
      <c r="S107" s="177"/>
      <c r="T107" s="28" t="str">
        <f t="shared" ca="1" si="44"/>
        <v/>
      </c>
      <c r="U107" s="28" t="str">
        <f t="shared" ca="1" si="45"/>
        <v/>
      </c>
      <c r="V107" s="9" t="str">
        <f t="shared" ca="1" si="46"/>
        <v/>
      </c>
      <c r="W107" s="9" t="str">
        <f t="shared" ca="1" si="47"/>
        <v/>
      </c>
      <c r="X107" s="9" t="str">
        <f t="shared" ca="1" si="48"/>
        <v/>
      </c>
      <c r="Y107" s="9" t="str">
        <f t="shared" ca="1" si="49"/>
        <v/>
      </c>
      <c r="Z107" s="33" t="str">
        <f t="shared" ca="1" si="50"/>
        <v/>
      </c>
      <c r="AA107" s="33" t="str">
        <f t="shared" ca="1" si="51"/>
        <v/>
      </c>
      <c r="AB107" s="33" t="str">
        <f t="shared" ca="1" si="52"/>
        <v/>
      </c>
    </row>
    <row r="108" spans="1:28" x14ac:dyDescent="0.25">
      <c r="B108" s="168"/>
      <c r="C108" t="s">
        <v>29</v>
      </c>
      <c r="D108" s="11">
        <v>500</v>
      </c>
      <c r="E108" t="s">
        <v>71</v>
      </c>
      <c r="F108" s="6">
        <v>7.0000000000000007E-2</v>
      </c>
      <c r="G108" s="30">
        <v>45961</v>
      </c>
      <c r="H108" s="30">
        <f t="shared" si="54"/>
        <v>45966</v>
      </c>
      <c r="I108" t="str">
        <f t="shared" ca="1" si="58"/>
        <v/>
      </c>
      <c r="L108" s="7"/>
      <c r="M108" s="19"/>
      <c r="N108" t="str">
        <f t="shared" si="53"/>
        <v/>
      </c>
      <c r="O108" s="139"/>
      <c r="P108" s="9">
        <f t="shared" si="57"/>
        <v>35</v>
      </c>
      <c r="Q108" s="9">
        <f t="shared" si="59"/>
        <v>20</v>
      </c>
      <c r="R108" s="14">
        <f t="shared" si="60"/>
        <v>15.000000000000004</v>
      </c>
      <c r="S108" s="177"/>
      <c r="T108" s="28" t="str">
        <f t="shared" ca="1" si="44"/>
        <v/>
      </c>
      <c r="U108" s="28" t="str">
        <f t="shared" ca="1" si="45"/>
        <v/>
      </c>
      <c r="V108" s="9" t="str">
        <f t="shared" ca="1" si="46"/>
        <v/>
      </c>
      <c r="W108" s="9" t="str">
        <f t="shared" ca="1" si="47"/>
        <v/>
      </c>
      <c r="X108" s="9" t="str">
        <f t="shared" ca="1" si="48"/>
        <v/>
      </c>
      <c r="Y108" s="9" t="str">
        <f t="shared" ca="1" si="49"/>
        <v/>
      </c>
      <c r="Z108" s="33" t="str">
        <f t="shared" ca="1" si="50"/>
        <v/>
      </c>
      <c r="AA108" s="33" t="str">
        <f t="shared" ca="1" si="51"/>
        <v/>
      </c>
      <c r="AB108" s="33" t="str">
        <f t="shared" ca="1" si="52"/>
        <v/>
      </c>
    </row>
    <row r="109" spans="1:28" x14ac:dyDescent="0.25">
      <c r="B109" s="168"/>
      <c r="D109" s="11"/>
      <c r="F109" s="6"/>
      <c r="G109" s="30"/>
      <c r="H109" s="30" t="str">
        <f t="shared" si="54"/>
        <v/>
      </c>
      <c r="I109" t="str">
        <f t="shared" ca="1" si="58"/>
        <v/>
      </c>
      <c r="L109" s="7"/>
      <c r="M109" s="19"/>
      <c r="N109" t="str">
        <f t="shared" si="53"/>
        <v/>
      </c>
      <c r="O109" s="139"/>
      <c r="P109" s="9">
        <f t="shared" si="57"/>
        <v>0</v>
      </c>
      <c r="Q109" s="9">
        <f t="shared" si="59"/>
        <v>0</v>
      </c>
      <c r="R109" s="14">
        <f t="shared" si="60"/>
        <v>0</v>
      </c>
      <c r="S109" s="177"/>
      <c r="T109" s="28" t="str">
        <f t="shared" ca="1" si="44"/>
        <v/>
      </c>
      <c r="U109" s="28" t="str">
        <f t="shared" ca="1" si="45"/>
        <v/>
      </c>
      <c r="V109" s="9" t="str">
        <f t="shared" ca="1" si="46"/>
        <v/>
      </c>
      <c r="W109" s="9" t="str">
        <f t="shared" ca="1" si="47"/>
        <v/>
      </c>
      <c r="X109" s="9" t="str">
        <f t="shared" ca="1" si="48"/>
        <v/>
      </c>
      <c r="Y109" s="9" t="str">
        <f t="shared" ca="1" si="49"/>
        <v/>
      </c>
      <c r="Z109" s="33" t="str">
        <f t="shared" ca="1" si="50"/>
        <v/>
      </c>
      <c r="AA109" s="33" t="str">
        <f t="shared" ca="1" si="51"/>
        <v/>
      </c>
      <c r="AB109" s="33" t="str">
        <f t="shared" ca="1" si="52"/>
        <v/>
      </c>
    </row>
    <row r="110" spans="1:28" x14ac:dyDescent="0.25">
      <c r="A110" s="25">
        <v>12</v>
      </c>
      <c r="B110" s="168"/>
      <c r="C110" t="s">
        <v>29</v>
      </c>
      <c r="D110" s="11">
        <v>500</v>
      </c>
      <c r="E110" t="s">
        <v>117</v>
      </c>
      <c r="F110" s="6">
        <v>0.08</v>
      </c>
      <c r="G110" s="30">
        <v>45960</v>
      </c>
      <c r="H110" s="30">
        <f t="shared" si="54"/>
        <v>45965</v>
      </c>
      <c r="I110" t="str">
        <f t="shared" ca="1" si="58"/>
        <v/>
      </c>
      <c r="L110" s="7"/>
      <c r="M110" s="19"/>
      <c r="N110" t="str">
        <f t="shared" si="53"/>
        <v/>
      </c>
      <c r="O110" s="139"/>
      <c r="P110" s="9">
        <f t="shared" si="57"/>
        <v>40</v>
      </c>
      <c r="Q110" s="9">
        <f t="shared" si="59"/>
        <v>20</v>
      </c>
      <c r="R110" s="14">
        <f t="shared" si="60"/>
        <v>20</v>
      </c>
      <c r="S110" s="177"/>
      <c r="T110" s="28" t="str">
        <f t="shared" ref="T110:T151" ca="1" si="61">IF(I110="NO PAGADO",P110,"")</f>
        <v/>
      </c>
      <c r="U110" s="28" t="str">
        <f t="shared" ref="U110:U151" ca="1" si="62">IF(I110="NO PAGADO",Q110,"")</f>
        <v/>
      </c>
      <c r="V110" s="9" t="str">
        <f t="shared" ref="V110:V151" ca="1" si="63">IF(I110="NO PAGADO",R110,"")</f>
        <v/>
      </c>
      <c r="W110" s="9" t="str">
        <f t="shared" ref="W110:W151" ca="1" si="64">IF(I110="PAGO TARDIO",P110,"")</f>
        <v/>
      </c>
      <c r="X110" s="9" t="str">
        <f t="shared" ref="X110:X151" ca="1" si="65">IF(I110="PAGO TARDIO",Q110,"")</f>
        <v/>
      </c>
      <c r="Y110" s="9" t="str">
        <f t="shared" ref="Y110:Y151" ca="1" si="66">IF(I110="PAGO TARDIO",R110,"")</f>
        <v/>
      </c>
      <c r="Z110" s="33" t="str">
        <f t="shared" ref="Z110:Z151" ca="1" si="67">IF(I110="PAGADO",P110,"")</f>
        <v/>
      </c>
      <c r="AA110" s="33" t="str">
        <f t="shared" ref="AA110:AA151" ca="1" si="68">IF(I110="PAGADO",Q110,"")</f>
        <v/>
      </c>
      <c r="AB110" s="33" t="str">
        <f t="shared" ref="AB110:AB151" ca="1" si="69">IF(I110="PAGADO",R110,"")</f>
        <v/>
      </c>
    </row>
    <row r="111" spans="1:28" x14ac:dyDescent="0.25">
      <c r="B111" s="168"/>
      <c r="D111" s="11"/>
      <c r="F111" s="6"/>
      <c r="G111" s="30"/>
      <c r="H111" s="30" t="str">
        <f t="shared" si="54"/>
        <v/>
      </c>
      <c r="I111" t="str">
        <f t="shared" ca="1" si="58"/>
        <v/>
      </c>
      <c r="L111" s="7"/>
      <c r="M111" s="19"/>
      <c r="N111" t="str">
        <f t="shared" si="53"/>
        <v/>
      </c>
      <c r="O111" s="139"/>
      <c r="P111" s="9">
        <f t="shared" si="57"/>
        <v>0</v>
      </c>
      <c r="Q111" s="9">
        <f t="shared" si="59"/>
        <v>0</v>
      </c>
      <c r="R111" s="14">
        <f t="shared" si="60"/>
        <v>0</v>
      </c>
      <c r="S111" s="177"/>
      <c r="T111" s="28" t="str">
        <f t="shared" ca="1" si="61"/>
        <v/>
      </c>
      <c r="U111" s="28" t="str">
        <f t="shared" ca="1" si="62"/>
        <v/>
      </c>
      <c r="V111" s="9" t="str">
        <f t="shared" ca="1" si="63"/>
        <v/>
      </c>
      <c r="W111" s="9" t="str">
        <f t="shared" ca="1" si="64"/>
        <v/>
      </c>
      <c r="X111" s="9" t="str">
        <f t="shared" ca="1" si="65"/>
        <v/>
      </c>
      <c r="Y111" s="9" t="str">
        <f t="shared" ca="1" si="66"/>
        <v/>
      </c>
      <c r="Z111" s="33" t="str">
        <f t="shared" ca="1" si="67"/>
        <v/>
      </c>
      <c r="AA111" s="33" t="str">
        <f t="shared" ca="1" si="68"/>
        <v/>
      </c>
      <c r="AB111" s="33" t="str">
        <f t="shared" ca="1" si="69"/>
        <v/>
      </c>
    </row>
    <row r="112" spans="1:28" ht="14.25" customHeight="1" x14ac:dyDescent="0.25">
      <c r="B112" s="168"/>
      <c r="C112" t="s">
        <v>29</v>
      </c>
      <c r="D112" s="11">
        <v>250</v>
      </c>
      <c r="E112" t="s">
        <v>73</v>
      </c>
      <c r="F112" s="6">
        <v>0.1</v>
      </c>
      <c r="G112" s="30">
        <v>45956</v>
      </c>
      <c r="H112" s="30">
        <f t="shared" si="54"/>
        <v>45961</v>
      </c>
      <c r="I112" t="str">
        <f t="shared" ca="1" si="58"/>
        <v/>
      </c>
      <c r="L112" s="7"/>
      <c r="M112" s="19"/>
      <c r="N112" t="str">
        <f t="shared" si="53"/>
        <v/>
      </c>
      <c r="O112" s="139"/>
      <c r="P112" s="9">
        <f t="shared" si="57"/>
        <v>25</v>
      </c>
      <c r="Q112" s="9">
        <f t="shared" si="59"/>
        <v>10</v>
      </c>
      <c r="R112" s="14">
        <f t="shared" ref="R112:R151" si="70">D112*(F112-0.04)</f>
        <v>15.000000000000002</v>
      </c>
      <c r="S112" s="177"/>
      <c r="T112" s="28" t="str">
        <f t="shared" ca="1" si="61"/>
        <v/>
      </c>
      <c r="U112" s="28" t="str">
        <f t="shared" ca="1" si="62"/>
        <v/>
      </c>
      <c r="V112" s="9" t="str">
        <f t="shared" ca="1" si="63"/>
        <v/>
      </c>
      <c r="W112" s="9" t="str">
        <f t="shared" ca="1" si="64"/>
        <v/>
      </c>
      <c r="X112" s="9" t="str">
        <f t="shared" ca="1" si="65"/>
        <v/>
      </c>
      <c r="Y112" s="9" t="str">
        <f t="shared" ca="1" si="66"/>
        <v/>
      </c>
      <c r="Z112" s="33" t="str">
        <f t="shared" ca="1" si="67"/>
        <v/>
      </c>
      <c r="AA112" s="33" t="str">
        <f t="shared" ca="1" si="68"/>
        <v/>
      </c>
      <c r="AB112" s="33" t="str">
        <f t="shared" ca="1" si="69"/>
        <v/>
      </c>
    </row>
    <row r="113" spans="1:28" x14ac:dyDescent="0.25">
      <c r="B113" s="168"/>
      <c r="D113" s="11"/>
      <c r="F113" s="6"/>
      <c r="G113" s="30"/>
      <c r="H113" s="30" t="str">
        <f t="shared" si="54"/>
        <v/>
      </c>
      <c r="I113" t="str">
        <f t="shared" ca="1" si="58"/>
        <v/>
      </c>
      <c r="L113" s="7"/>
      <c r="M113" s="19"/>
      <c r="N113" t="str">
        <f t="shared" si="53"/>
        <v/>
      </c>
      <c r="O113" s="139"/>
      <c r="P113" s="9">
        <f t="shared" si="57"/>
        <v>0</v>
      </c>
      <c r="Q113" s="9">
        <f t="shared" si="59"/>
        <v>0</v>
      </c>
      <c r="R113" s="14">
        <f t="shared" si="70"/>
        <v>0</v>
      </c>
      <c r="S113" s="177"/>
      <c r="T113" s="28" t="str">
        <f t="shared" ca="1" si="61"/>
        <v/>
      </c>
      <c r="U113" s="28" t="str">
        <f t="shared" ca="1" si="62"/>
        <v/>
      </c>
      <c r="V113" s="9" t="str">
        <f t="shared" ca="1" si="63"/>
        <v/>
      </c>
      <c r="W113" s="9" t="str">
        <f t="shared" ca="1" si="64"/>
        <v/>
      </c>
      <c r="X113" s="9" t="str">
        <f t="shared" ca="1" si="65"/>
        <v/>
      </c>
      <c r="Y113" s="9" t="str">
        <f t="shared" ca="1" si="66"/>
        <v/>
      </c>
      <c r="Z113" s="33" t="str">
        <f t="shared" ca="1" si="67"/>
        <v/>
      </c>
      <c r="AA113" s="33" t="str">
        <f t="shared" ca="1" si="68"/>
        <v/>
      </c>
      <c r="AB113" s="33" t="str">
        <f t="shared" ca="1" si="69"/>
        <v/>
      </c>
    </row>
    <row r="114" spans="1:28" ht="15.75" thickBot="1" x14ac:dyDescent="0.3">
      <c r="B114" s="169"/>
      <c r="C114" s="3"/>
      <c r="D114" s="12"/>
      <c r="E114" s="3"/>
      <c r="F114" s="5"/>
      <c r="G114" s="31"/>
      <c r="H114" s="31" t="str">
        <f t="shared" si="54"/>
        <v/>
      </c>
      <c r="I114" s="3" t="str">
        <f t="shared" ca="1" si="58"/>
        <v/>
      </c>
      <c r="J114" s="3"/>
      <c r="K114" s="3"/>
      <c r="L114" s="16"/>
      <c r="M114" s="20"/>
      <c r="N114" t="str">
        <f t="shared" si="53"/>
        <v/>
      </c>
      <c r="O114" s="139"/>
      <c r="P114" s="21">
        <f t="shared" si="57"/>
        <v>0</v>
      </c>
      <c r="Q114" s="21">
        <f t="shared" si="59"/>
        <v>0</v>
      </c>
      <c r="R114" s="15">
        <f t="shared" si="70"/>
        <v>0</v>
      </c>
      <c r="S114" s="178"/>
      <c r="T114" s="27" t="str">
        <f t="shared" ca="1" si="61"/>
        <v/>
      </c>
      <c r="U114" s="27" t="str">
        <f t="shared" ca="1" si="62"/>
        <v/>
      </c>
      <c r="V114" s="21" t="str">
        <f t="shared" ca="1" si="63"/>
        <v/>
      </c>
      <c r="W114" s="21" t="str">
        <f t="shared" ca="1" si="64"/>
        <v/>
      </c>
      <c r="X114" s="21" t="str">
        <f t="shared" ca="1" si="65"/>
        <v/>
      </c>
      <c r="Y114" s="21" t="str">
        <f t="shared" ca="1" si="66"/>
        <v/>
      </c>
      <c r="Z114" s="34" t="str">
        <f t="shared" ca="1" si="67"/>
        <v/>
      </c>
      <c r="AA114" s="34" t="str">
        <f t="shared" ca="1" si="68"/>
        <v/>
      </c>
      <c r="AB114" s="34" t="str">
        <f t="shared" ca="1" si="69"/>
        <v/>
      </c>
    </row>
    <row r="115" spans="1:28" x14ac:dyDescent="0.25">
      <c r="B115" s="155" t="str">
        <f>'CA-A'!B115</f>
        <v>YENIFER GONZALES</v>
      </c>
      <c r="C115" s="2"/>
      <c r="D115" s="10"/>
      <c r="E115" s="2"/>
      <c r="F115" s="6"/>
      <c r="G115" s="29"/>
      <c r="H115" s="29" t="str">
        <f t="shared" si="54"/>
        <v/>
      </c>
      <c r="I115" s="2" t="str">
        <f t="shared" ca="1" si="58"/>
        <v/>
      </c>
      <c r="J115" s="2"/>
      <c r="K115" s="2"/>
      <c r="L115" s="17"/>
      <c r="M115" s="18"/>
      <c r="N115" t="str">
        <f t="shared" si="53"/>
        <v/>
      </c>
      <c r="O115" s="139">
        <f>SUM(N115:N123)</f>
        <v>0</v>
      </c>
      <c r="P115" s="8">
        <f t="shared" si="57"/>
        <v>0</v>
      </c>
      <c r="Q115" s="8">
        <f t="shared" si="59"/>
        <v>0</v>
      </c>
      <c r="R115" s="13">
        <f t="shared" si="70"/>
        <v>0</v>
      </c>
      <c r="S115" s="176">
        <f>SUM(D115:D123)-O115</f>
        <v>0</v>
      </c>
      <c r="T115" s="26" t="str">
        <f t="shared" ca="1" si="61"/>
        <v/>
      </c>
      <c r="U115" s="26" t="str">
        <f t="shared" ca="1" si="62"/>
        <v/>
      </c>
      <c r="V115" s="8" t="str">
        <f t="shared" ca="1" si="63"/>
        <v/>
      </c>
      <c r="W115" s="8" t="str">
        <f t="shared" ca="1" si="64"/>
        <v/>
      </c>
      <c r="X115" s="8" t="str">
        <f t="shared" ca="1" si="65"/>
        <v/>
      </c>
      <c r="Y115" s="8" t="str">
        <f t="shared" ca="1" si="66"/>
        <v/>
      </c>
      <c r="Z115" s="35" t="str">
        <f t="shared" ca="1" si="67"/>
        <v/>
      </c>
      <c r="AA115" s="33" t="str">
        <f t="shared" ca="1" si="68"/>
        <v/>
      </c>
      <c r="AB115" s="35" t="str">
        <f t="shared" ca="1" si="69"/>
        <v/>
      </c>
    </row>
    <row r="116" spans="1:28" hidden="1" x14ac:dyDescent="0.25">
      <c r="B116" s="156"/>
      <c r="D116" s="11"/>
      <c r="F116" s="6"/>
      <c r="G116" s="30"/>
      <c r="H116" s="30" t="str">
        <f t="shared" si="54"/>
        <v/>
      </c>
      <c r="I116" t="str">
        <f t="shared" ca="1" si="58"/>
        <v/>
      </c>
      <c r="L116" s="7"/>
      <c r="M116" s="19"/>
      <c r="N116" t="str">
        <f t="shared" si="53"/>
        <v/>
      </c>
      <c r="O116" s="139"/>
      <c r="P116" s="9">
        <f t="shared" si="57"/>
        <v>0</v>
      </c>
      <c r="Q116" s="9">
        <f t="shared" si="59"/>
        <v>0</v>
      </c>
      <c r="R116" s="14">
        <f t="shared" si="70"/>
        <v>0</v>
      </c>
      <c r="S116" s="177"/>
      <c r="T116" s="28" t="str">
        <f t="shared" ca="1" si="61"/>
        <v/>
      </c>
      <c r="U116" s="28" t="str">
        <f t="shared" ca="1" si="62"/>
        <v/>
      </c>
      <c r="V116" s="9" t="str">
        <f t="shared" ca="1" si="63"/>
        <v/>
      </c>
      <c r="W116" s="9" t="str">
        <f t="shared" ca="1" si="64"/>
        <v/>
      </c>
      <c r="X116" s="9" t="str">
        <f t="shared" ca="1" si="65"/>
        <v/>
      </c>
      <c r="Y116" s="9" t="str">
        <f t="shared" ca="1" si="66"/>
        <v/>
      </c>
      <c r="Z116" s="33" t="str">
        <f t="shared" ca="1" si="67"/>
        <v/>
      </c>
      <c r="AA116" s="33" t="str">
        <f t="shared" ca="1" si="68"/>
        <v/>
      </c>
      <c r="AB116" s="33" t="str">
        <f t="shared" ca="1" si="69"/>
        <v/>
      </c>
    </row>
    <row r="117" spans="1:28" hidden="1" x14ac:dyDescent="0.25">
      <c r="B117" s="156"/>
      <c r="D117" s="11"/>
      <c r="F117" s="6"/>
      <c r="G117" s="30"/>
      <c r="H117" s="30" t="str">
        <f t="shared" si="54"/>
        <v/>
      </c>
      <c r="I117" t="str">
        <f t="shared" ca="1" si="58"/>
        <v/>
      </c>
      <c r="L117" s="7"/>
      <c r="M117" s="19"/>
      <c r="N117" t="str">
        <f t="shared" si="53"/>
        <v/>
      </c>
      <c r="O117" s="139"/>
      <c r="P117" s="9">
        <f t="shared" si="57"/>
        <v>0</v>
      </c>
      <c r="Q117" s="9">
        <f t="shared" si="59"/>
        <v>0</v>
      </c>
      <c r="R117" s="14">
        <f t="shared" si="70"/>
        <v>0</v>
      </c>
      <c r="S117" s="177"/>
      <c r="T117" s="28" t="str">
        <f t="shared" ca="1" si="61"/>
        <v/>
      </c>
      <c r="U117" s="28" t="str">
        <f t="shared" ca="1" si="62"/>
        <v/>
      </c>
      <c r="V117" s="9" t="str">
        <f t="shared" ca="1" si="63"/>
        <v/>
      </c>
      <c r="W117" s="9" t="str">
        <f t="shared" ca="1" si="64"/>
        <v/>
      </c>
      <c r="X117" s="9" t="str">
        <f t="shared" ca="1" si="65"/>
        <v/>
      </c>
      <c r="Y117" s="9" t="str">
        <f t="shared" ca="1" si="66"/>
        <v/>
      </c>
      <c r="Z117" s="33" t="str">
        <f t="shared" ca="1" si="67"/>
        <v/>
      </c>
      <c r="AA117" s="33" t="str">
        <f t="shared" ca="1" si="68"/>
        <v/>
      </c>
      <c r="AB117" s="33" t="str">
        <f t="shared" ca="1" si="69"/>
        <v/>
      </c>
    </row>
    <row r="118" spans="1:28" hidden="1" x14ac:dyDescent="0.25">
      <c r="A118" s="25">
        <v>13</v>
      </c>
      <c r="B118" s="156"/>
      <c r="D118" s="11"/>
      <c r="F118" s="6"/>
      <c r="G118" s="30"/>
      <c r="H118" s="30" t="str">
        <f t="shared" si="54"/>
        <v/>
      </c>
      <c r="I118" t="str">
        <f t="shared" ca="1" si="58"/>
        <v/>
      </c>
      <c r="L118" s="7"/>
      <c r="M118" s="19"/>
      <c r="N118" t="str">
        <f t="shared" si="53"/>
        <v/>
      </c>
      <c r="O118" s="139"/>
      <c r="P118" s="9">
        <f t="shared" si="57"/>
        <v>0</v>
      </c>
      <c r="Q118" s="9">
        <f t="shared" si="59"/>
        <v>0</v>
      </c>
      <c r="R118" s="14">
        <f t="shared" si="70"/>
        <v>0</v>
      </c>
      <c r="S118" s="177"/>
      <c r="T118" s="28" t="str">
        <f t="shared" ca="1" si="61"/>
        <v/>
      </c>
      <c r="U118" s="28" t="str">
        <f t="shared" ca="1" si="62"/>
        <v/>
      </c>
      <c r="V118" s="9" t="str">
        <f t="shared" ca="1" si="63"/>
        <v/>
      </c>
      <c r="W118" s="9" t="str">
        <f t="shared" ca="1" si="64"/>
        <v/>
      </c>
      <c r="X118" s="9" t="str">
        <f t="shared" ca="1" si="65"/>
        <v/>
      </c>
      <c r="Y118" s="9" t="str">
        <f t="shared" ca="1" si="66"/>
        <v/>
      </c>
      <c r="Z118" s="33" t="str">
        <f t="shared" ca="1" si="67"/>
        <v/>
      </c>
      <c r="AA118" s="33" t="str">
        <f t="shared" ca="1" si="68"/>
        <v/>
      </c>
      <c r="AB118" s="33" t="str">
        <f t="shared" ca="1" si="69"/>
        <v/>
      </c>
    </row>
    <row r="119" spans="1:28" hidden="1" x14ac:dyDescent="0.25">
      <c r="B119" s="156"/>
      <c r="D119" s="11"/>
      <c r="F119" s="6"/>
      <c r="G119" s="30"/>
      <c r="H119" s="30" t="str">
        <f t="shared" si="54"/>
        <v/>
      </c>
      <c r="I119" t="str">
        <f t="shared" ca="1" si="58"/>
        <v/>
      </c>
      <c r="L119" s="7"/>
      <c r="M119" s="19"/>
      <c r="N119" t="str">
        <f t="shared" si="53"/>
        <v/>
      </c>
      <c r="O119" s="139"/>
      <c r="P119" s="9">
        <f t="shared" si="57"/>
        <v>0</v>
      </c>
      <c r="Q119" s="9">
        <f t="shared" si="59"/>
        <v>0</v>
      </c>
      <c r="R119" s="14">
        <f t="shared" si="70"/>
        <v>0</v>
      </c>
      <c r="S119" s="177"/>
      <c r="T119" s="28" t="str">
        <f t="shared" ca="1" si="61"/>
        <v/>
      </c>
      <c r="U119" s="28" t="str">
        <f t="shared" ca="1" si="62"/>
        <v/>
      </c>
      <c r="V119" s="9" t="str">
        <f t="shared" ca="1" si="63"/>
        <v/>
      </c>
      <c r="W119" s="9" t="str">
        <f t="shared" ca="1" si="64"/>
        <v/>
      </c>
      <c r="X119" s="9" t="str">
        <f t="shared" ca="1" si="65"/>
        <v/>
      </c>
      <c r="Y119" s="9" t="str">
        <f t="shared" ca="1" si="66"/>
        <v/>
      </c>
      <c r="Z119" s="33" t="str">
        <f t="shared" ca="1" si="67"/>
        <v/>
      </c>
      <c r="AA119" s="33" t="str">
        <f t="shared" ca="1" si="68"/>
        <v/>
      </c>
      <c r="AB119" s="33" t="str">
        <f t="shared" ca="1" si="69"/>
        <v/>
      </c>
    </row>
    <row r="120" spans="1:28" hidden="1" x14ac:dyDescent="0.25">
      <c r="B120" s="156"/>
      <c r="D120" s="11"/>
      <c r="F120" s="6"/>
      <c r="G120" s="30"/>
      <c r="H120" s="30" t="str">
        <f t="shared" si="54"/>
        <v/>
      </c>
      <c r="I120" t="str">
        <f t="shared" ca="1" si="58"/>
        <v/>
      </c>
      <c r="L120" s="7"/>
      <c r="M120" s="19"/>
      <c r="N120" t="str">
        <f t="shared" si="53"/>
        <v/>
      </c>
      <c r="O120" s="139"/>
      <c r="P120" s="9">
        <f t="shared" si="57"/>
        <v>0</v>
      </c>
      <c r="Q120" s="9">
        <f t="shared" si="59"/>
        <v>0</v>
      </c>
      <c r="R120" s="14">
        <f t="shared" si="70"/>
        <v>0</v>
      </c>
      <c r="S120" s="177"/>
      <c r="T120" s="28" t="str">
        <f t="shared" ca="1" si="61"/>
        <v/>
      </c>
      <c r="U120" s="28" t="str">
        <f t="shared" ca="1" si="62"/>
        <v/>
      </c>
      <c r="V120" s="9" t="str">
        <f t="shared" ca="1" si="63"/>
        <v/>
      </c>
      <c r="W120" s="9" t="str">
        <f t="shared" ca="1" si="64"/>
        <v/>
      </c>
      <c r="X120" s="9" t="str">
        <f t="shared" ca="1" si="65"/>
        <v/>
      </c>
      <c r="Y120" s="9" t="str">
        <f t="shared" ca="1" si="66"/>
        <v/>
      </c>
      <c r="Z120" s="33" t="str">
        <f t="shared" ca="1" si="67"/>
        <v/>
      </c>
      <c r="AA120" s="33" t="str">
        <f t="shared" ca="1" si="68"/>
        <v/>
      </c>
      <c r="AB120" s="33" t="str">
        <f t="shared" ca="1" si="69"/>
        <v/>
      </c>
    </row>
    <row r="121" spans="1:28" hidden="1" x14ac:dyDescent="0.25">
      <c r="B121" s="156"/>
      <c r="D121" s="11"/>
      <c r="F121" s="6"/>
      <c r="G121" s="30"/>
      <c r="H121" s="30" t="str">
        <f t="shared" si="54"/>
        <v/>
      </c>
      <c r="I121" t="str">
        <f t="shared" ca="1" si="58"/>
        <v/>
      </c>
      <c r="L121" s="7"/>
      <c r="M121" s="19"/>
      <c r="N121" t="str">
        <f t="shared" si="53"/>
        <v/>
      </c>
      <c r="O121" s="139"/>
      <c r="P121" s="9">
        <f t="shared" si="57"/>
        <v>0</v>
      </c>
      <c r="Q121" s="9">
        <f t="shared" si="59"/>
        <v>0</v>
      </c>
      <c r="R121" s="14">
        <f t="shared" si="70"/>
        <v>0</v>
      </c>
      <c r="S121" s="177"/>
      <c r="T121" s="28" t="str">
        <f t="shared" ca="1" si="61"/>
        <v/>
      </c>
      <c r="U121" s="28" t="str">
        <f t="shared" ca="1" si="62"/>
        <v/>
      </c>
      <c r="V121" s="9" t="str">
        <f t="shared" ca="1" si="63"/>
        <v/>
      </c>
      <c r="W121" s="9" t="str">
        <f t="shared" ca="1" si="64"/>
        <v/>
      </c>
      <c r="X121" s="9" t="str">
        <f t="shared" ca="1" si="65"/>
        <v/>
      </c>
      <c r="Y121" s="9" t="str">
        <f t="shared" ca="1" si="66"/>
        <v/>
      </c>
      <c r="Z121" s="33" t="str">
        <f t="shared" ca="1" si="67"/>
        <v/>
      </c>
      <c r="AA121" s="33" t="str">
        <f t="shared" ca="1" si="68"/>
        <v/>
      </c>
      <c r="AB121" s="33" t="str">
        <f t="shared" ca="1" si="69"/>
        <v/>
      </c>
    </row>
    <row r="122" spans="1:28" hidden="1" x14ac:dyDescent="0.25">
      <c r="B122" s="156"/>
      <c r="D122" s="11"/>
      <c r="F122" s="6"/>
      <c r="G122" s="30"/>
      <c r="H122" s="30" t="str">
        <f t="shared" si="54"/>
        <v/>
      </c>
      <c r="I122" t="str">
        <f t="shared" ca="1" si="58"/>
        <v/>
      </c>
      <c r="L122" s="7"/>
      <c r="M122" s="19"/>
      <c r="N122" t="str">
        <f t="shared" si="53"/>
        <v/>
      </c>
      <c r="O122" s="139"/>
      <c r="P122" s="9">
        <f t="shared" si="57"/>
        <v>0</v>
      </c>
      <c r="Q122" s="9">
        <f t="shared" si="59"/>
        <v>0</v>
      </c>
      <c r="R122" s="14">
        <f t="shared" si="70"/>
        <v>0</v>
      </c>
      <c r="S122" s="177"/>
      <c r="T122" s="28" t="str">
        <f t="shared" ca="1" si="61"/>
        <v/>
      </c>
      <c r="U122" s="28" t="str">
        <f t="shared" ca="1" si="62"/>
        <v/>
      </c>
      <c r="V122" s="9" t="str">
        <f t="shared" ca="1" si="63"/>
        <v/>
      </c>
      <c r="W122" s="9" t="str">
        <f t="shared" ca="1" si="64"/>
        <v/>
      </c>
      <c r="X122" s="9" t="str">
        <f t="shared" ca="1" si="65"/>
        <v/>
      </c>
      <c r="Y122" s="9" t="str">
        <f t="shared" ca="1" si="66"/>
        <v/>
      </c>
      <c r="Z122" s="33" t="str">
        <f t="shared" ca="1" si="67"/>
        <v/>
      </c>
      <c r="AA122" s="33" t="str">
        <f t="shared" ca="1" si="68"/>
        <v/>
      </c>
      <c r="AB122" s="33" t="str">
        <f t="shared" ca="1" si="69"/>
        <v/>
      </c>
    </row>
    <row r="123" spans="1:28" ht="15.75" thickBot="1" x14ac:dyDescent="0.3">
      <c r="B123" s="157"/>
      <c r="C123" s="3"/>
      <c r="D123" s="12"/>
      <c r="E123" s="3"/>
      <c r="F123" s="5"/>
      <c r="G123" s="31"/>
      <c r="H123" s="31" t="str">
        <f t="shared" si="54"/>
        <v/>
      </c>
      <c r="I123" s="3" t="str">
        <f t="shared" ca="1" si="58"/>
        <v/>
      </c>
      <c r="J123" s="3"/>
      <c r="K123" s="3"/>
      <c r="L123" s="16"/>
      <c r="M123" s="20"/>
      <c r="N123" t="str">
        <f t="shared" si="53"/>
        <v/>
      </c>
      <c r="O123" s="139"/>
      <c r="P123" s="21">
        <f t="shared" si="57"/>
        <v>0</v>
      </c>
      <c r="Q123" s="21">
        <f t="shared" si="59"/>
        <v>0</v>
      </c>
      <c r="R123" s="15">
        <f t="shared" si="70"/>
        <v>0</v>
      </c>
      <c r="S123" s="178"/>
      <c r="T123" s="27" t="str">
        <f t="shared" ca="1" si="61"/>
        <v/>
      </c>
      <c r="U123" s="27" t="str">
        <f t="shared" ca="1" si="62"/>
        <v/>
      </c>
      <c r="V123" s="21" t="str">
        <f t="shared" ca="1" si="63"/>
        <v/>
      </c>
      <c r="W123" s="21" t="str">
        <f t="shared" ca="1" si="64"/>
        <v/>
      </c>
      <c r="X123" s="21" t="str">
        <f t="shared" ca="1" si="65"/>
        <v/>
      </c>
      <c r="Y123" s="21" t="str">
        <f t="shared" ca="1" si="66"/>
        <v/>
      </c>
      <c r="Z123" s="34" t="str">
        <f t="shared" ca="1" si="67"/>
        <v/>
      </c>
      <c r="AA123" s="34" t="str">
        <f t="shared" ca="1" si="68"/>
        <v/>
      </c>
      <c r="AB123" s="34" t="str">
        <f t="shared" ca="1" si="69"/>
        <v/>
      </c>
    </row>
    <row r="124" spans="1:28" x14ac:dyDescent="0.25">
      <c r="B124" s="170">
        <f>'CA-A'!B124</f>
        <v>0</v>
      </c>
      <c r="C124" s="2"/>
      <c r="D124" s="10"/>
      <c r="E124" s="2"/>
      <c r="F124" s="4"/>
      <c r="G124" s="29"/>
      <c r="H124" s="29" t="str">
        <f t="shared" si="54"/>
        <v/>
      </c>
      <c r="I124" s="2" t="str">
        <f t="shared" ca="1" si="58"/>
        <v/>
      </c>
      <c r="J124" s="2"/>
      <c r="K124" s="2"/>
      <c r="L124" s="17"/>
      <c r="M124" s="18"/>
      <c r="N124" t="str">
        <f t="shared" si="53"/>
        <v/>
      </c>
      <c r="O124" s="139">
        <f>SUM(N124:N132)</f>
        <v>0</v>
      </c>
      <c r="P124" s="8">
        <f t="shared" si="57"/>
        <v>0</v>
      </c>
      <c r="Q124" s="8">
        <f t="shared" si="59"/>
        <v>0</v>
      </c>
      <c r="R124" s="13">
        <f t="shared" si="70"/>
        <v>0</v>
      </c>
      <c r="S124" s="176">
        <f>SUM(D124:D132)-O124</f>
        <v>0</v>
      </c>
      <c r="T124" s="26" t="str">
        <f t="shared" ca="1" si="61"/>
        <v/>
      </c>
      <c r="U124" s="26" t="str">
        <f t="shared" ca="1" si="62"/>
        <v/>
      </c>
      <c r="V124" s="8" t="str">
        <f t="shared" ca="1" si="63"/>
        <v/>
      </c>
      <c r="W124" s="8" t="str">
        <f t="shared" ca="1" si="64"/>
        <v/>
      </c>
      <c r="X124" s="8" t="str">
        <f t="shared" ca="1" si="65"/>
        <v/>
      </c>
      <c r="Y124" s="8" t="str">
        <f t="shared" ca="1" si="66"/>
        <v/>
      </c>
      <c r="Z124" s="35" t="str">
        <f t="shared" ca="1" si="67"/>
        <v/>
      </c>
      <c r="AA124" s="35" t="str">
        <f t="shared" ca="1" si="68"/>
        <v/>
      </c>
      <c r="AB124" s="35" t="str">
        <f t="shared" ca="1" si="69"/>
        <v/>
      </c>
    </row>
    <row r="125" spans="1:28" hidden="1" x14ac:dyDescent="0.25">
      <c r="B125" s="171"/>
      <c r="D125" s="11"/>
      <c r="F125" s="6"/>
      <c r="G125" s="30"/>
      <c r="H125" s="30" t="str">
        <f t="shared" si="54"/>
        <v/>
      </c>
      <c r="I125" t="str">
        <f t="shared" ca="1" si="58"/>
        <v/>
      </c>
      <c r="L125" s="7"/>
      <c r="M125" s="19"/>
      <c r="N125" t="str">
        <f t="shared" si="53"/>
        <v/>
      </c>
      <c r="O125" s="139"/>
      <c r="P125" s="9">
        <f t="shared" si="57"/>
        <v>0</v>
      </c>
      <c r="Q125" s="9">
        <f t="shared" si="59"/>
        <v>0</v>
      </c>
      <c r="R125" s="14">
        <f t="shared" si="70"/>
        <v>0</v>
      </c>
      <c r="S125" s="177"/>
      <c r="T125" s="28" t="str">
        <f t="shared" ca="1" si="61"/>
        <v/>
      </c>
      <c r="U125" s="28" t="str">
        <f t="shared" ca="1" si="62"/>
        <v/>
      </c>
      <c r="V125" s="9" t="str">
        <f t="shared" ca="1" si="63"/>
        <v/>
      </c>
      <c r="W125" s="9" t="str">
        <f t="shared" ca="1" si="64"/>
        <v/>
      </c>
      <c r="X125" s="9" t="str">
        <f t="shared" ca="1" si="65"/>
        <v/>
      </c>
      <c r="Y125" s="9" t="str">
        <f t="shared" ca="1" si="66"/>
        <v/>
      </c>
      <c r="Z125" s="33" t="str">
        <f t="shared" ca="1" si="67"/>
        <v/>
      </c>
      <c r="AA125" s="33" t="str">
        <f t="shared" ca="1" si="68"/>
        <v/>
      </c>
      <c r="AB125" s="33" t="str">
        <f t="shared" ca="1" si="69"/>
        <v/>
      </c>
    </row>
    <row r="126" spans="1:28" hidden="1" x14ac:dyDescent="0.25">
      <c r="B126" s="171"/>
      <c r="D126" s="11"/>
      <c r="F126" s="6"/>
      <c r="G126" s="30"/>
      <c r="H126" s="30" t="str">
        <f t="shared" si="54"/>
        <v/>
      </c>
      <c r="I126" t="str">
        <f t="shared" ca="1" si="58"/>
        <v/>
      </c>
      <c r="L126" s="7"/>
      <c r="M126" s="19"/>
      <c r="N126" t="str">
        <f t="shared" si="53"/>
        <v/>
      </c>
      <c r="O126" s="139"/>
      <c r="P126" s="9">
        <f t="shared" si="57"/>
        <v>0</v>
      </c>
      <c r="Q126" s="9">
        <f t="shared" si="59"/>
        <v>0</v>
      </c>
      <c r="R126" s="14">
        <f t="shared" si="70"/>
        <v>0</v>
      </c>
      <c r="S126" s="177"/>
      <c r="T126" s="28" t="str">
        <f t="shared" ca="1" si="61"/>
        <v/>
      </c>
      <c r="U126" s="28" t="str">
        <f t="shared" ca="1" si="62"/>
        <v/>
      </c>
      <c r="V126" s="9" t="str">
        <f t="shared" ca="1" si="63"/>
        <v/>
      </c>
      <c r="W126" s="9" t="str">
        <f t="shared" ca="1" si="64"/>
        <v/>
      </c>
      <c r="X126" s="9" t="str">
        <f t="shared" ca="1" si="65"/>
        <v/>
      </c>
      <c r="Y126" s="9" t="str">
        <f t="shared" ca="1" si="66"/>
        <v/>
      </c>
      <c r="Z126" s="33" t="str">
        <f t="shared" ca="1" si="67"/>
        <v/>
      </c>
      <c r="AA126" s="33" t="str">
        <f t="shared" ca="1" si="68"/>
        <v/>
      </c>
      <c r="AB126" s="33" t="str">
        <f t="shared" ca="1" si="69"/>
        <v/>
      </c>
    </row>
    <row r="127" spans="1:28" hidden="1" x14ac:dyDescent="0.25">
      <c r="B127" s="171"/>
      <c r="D127" s="11"/>
      <c r="F127" s="6"/>
      <c r="G127" s="30"/>
      <c r="H127" s="30" t="str">
        <f t="shared" si="54"/>
        <v/>
      </c>
      <c r="I127" t="str">
        <f t="shared" ca="1" si="58"/>
        <v/>
      </c>
      <c r="L127" s="7"/>
      <c r="M127" s="19"/>
      <c r="N127" t="str">
        <f t="shared" si="53"/>
        <v/>
      </c>
      <c r="O127" s="139"/>
      <c r="P127" s="9">
        <f t="shared" si="57"/>
        <v>0</v>
      </c>
      <c r="Q127" s="9">
        <f t="shared" si="59"/>
        <v>0</v>
      </c>
      <c r="R127" s="14">
        <f t="shared" si="70"/>
        <v>0</v>
      </c>
      <c r="S127" s="177"/>
      <c r="T127" s="28" t="str">
        <f t="shared" ca="1" si="61"/>
        <v/>
      </c>
      <c r="U127" s="28" t="str">
        <f t="shared" ca="1" si="62"/>
        <v/>
      </c>
      <c r="V127" s="9" t="str">
        <f t="shared" ca="1" si="63"/>
        <v/>
      </c>
      <c r="W127" s="9" t="str">
        <f t="shared" ca="1" si="64"/>
        <v/>
      </c>
      <c r="X127" s="9" t="str">
        <f t="shared" ca="1" si="65"/>
        <v/>
      </c>
      <c r="Y127" s="9" t="str">
        <f t="shared" ca="1" si="66"/>
        <v/>
      </c>
      <c r="Z127" s="33" t="str">
        <f t="shared" ca="1" si="67"/>
        <v/>
      </c>
      <c r="AA127" s="33" t="str">
        <f t="shared" ca="1" si="68"/>
        <v/>
      </c>
      <c r="AB127" s="33" t="str">
        <f t="shared" ca="1" si="69"/>
        <v/>
      </c>
    </row>
    <row r="128" spans="1:28" hidden="1" x14ac:dyDescent="0.25">
      <c r="A128" s="25">
        <v>14</v>
      </c>
      <c r="B128" s="171"/>
      <c r="D128" s="11"/>
      <c r="F128" s="6"/>
      <c r="G128" s="30"/>
      <c r="H128" s="30" t="str">
        <f t="shared" si="54"/>
        <v/>
      </c>
      <c r="I128" t="str">
        <f t="shared" ca="1" si="58"/>
        <v/>
      </c>
      <c r="L128" s="7"/>
      <c r="M128" s="19"/>
      <c r="N128" t="str">
        <f t="shared" si="53"/>
        <v/>
      </c>
      <c r="O128" s="139"/>
      <c r="P128" s="9">
        <f t="shared" si="57"/>
        <v>0</v>
      </c>
      <c r="Q128" s="9">
        <f t="shared" si="59"/>
        <v>0</v>
      </c>
      <c r="R128" s="14">
        <f t="shared" si="70"/>
        <v>0</v>
      </c>
      <c r="S128" s="177"/>
      <c r="T128" s="28" t="str">
        <f t="shared" ca="1" si="61"/>
        <v/>
      </c>
      <c r="U128" s="28" t="str">
        <f t="shared" ca="1" si="62"/>
        <v/>
      </c>
      <c r="V128" s="9" t="str">
        <f t="shared" ca="1" si="63"/>
        <v/>
      </c>
      <c r="W128" s="9" t="str">
        <f t="shared" ca="1" si="64"/>
        <v/>
      </c>
      <c r="X128" s="9" t="str">
        <f t="shared" ca="1" si="65"/>
        <v/>
      </c>
      <c r="Y128" s="9" t="str">
        <f t="shared" ca="1" si="66"/>
        <v/>
      </c>
      <c r="Z128" s="33" t="str">
        <f t="shared" ca="1" si="67"/>
        <v/>
      </c>
      <c r="AA128" s="33" t="str">
        <f t="shared" ca="1" si="68"/>
        <v/>
      </c>
      <c r="AB128" s="33" t="str">
        <f t="shared" ca="1" si="69"/>
        <v/>
      </c>
    </row>
    <row r="129" spans="1:28" hidden="1" x14ac:dyDescent="0.25">
      <c r="B129" s="171"/>
      <c r="D129" s="11"/>
      <c r="F129" s="6"/>
      <c r="G129" s="30"/>
      <c r="H129" s="30" t="str">
        <f t="shared" si="54"/>
        <v/>
      </c>
      <c r="I129" t="str">
        <f t="shared" ca="1" si="58"/>
        <v/>
      </c>
      <c r="L129" s="7"/>
      <c r="M129" s="19"/>
      <c r="N129" t="str">
        <f t="shared" si="53"/>
        <v/>
      </c>
      <c r="O129" s="139"/>
      <c r="P129" s="9">
        <f t="shared" si="57"/>
        <v>0</v>
      </c>
      <c r="Q129" s="9">
        <f t="shared" si="59"/>
        <v>0</v>
      </c>
      <c r="R129" s="14">
        <f t="shared" si="70"/>
        <v>0</v>
      </c>
      <c r="S129" s="177"/>
      <c r="T129" s="28" t="str">
        <f t="shared" ca="1" si="61"/>
        <v/>
      </c>
      <c r="U129" s="28" t="str">
        <f t="shared" ca="1" si="62"/>
        <v/>
      </c>
      <c r="V129" s="9" t="str">
        <f t="shared" ca="1" si="63"/>
        <v/>
      </c>
      <c r="W129" s="9" t="str">
        <f t="shared" ca="1" si="64"/>
        <v/>
      </c>
      <c r="X129" s="9" t="str">
        <f t="shared" ca="1" si="65"/>
        <v/>
      </c>
      <c r="Y129" s="9" t="str">
        <f t="shared" ca="1" si="66"/>
        <v/>
      </c>
      <c r="Z129" s="33" t="str">
        <f t="shared" ca="1" si="67"/>
        <v/>
      </c>
      <c r="AA129" s="33" t="str">
        <f t="shared" ca="1" si="68"/>
        <v/>
      </c>
      <c r="AB129" s="33" t="str">
        <f t="shared" ca="1" si="69"/>
        <v/>
      </c>
    </row>
    <row r="130" spans="1:28" x14ac:dyDescent="0.25">
      <c r="B130" s="171"/>
      <c r="D130" s="11"/>
      <c r="F130" s="6"/>
      <c r="G130" s="30"/>
      <c r="H130" s="30" t="str">
        <f t="shared" si="54"/>
        <v/>
      </c>
      <c r="I130" t="str">
        <f t="shared" ca="1" si="58"/>
        <v/>
      </c>
      <c r="L130" s="7"/>
      <c r="M130" s="19"/>
      <c r="N130" t="str">
        <f t="shared" si="53"/>
        <v/>
      </c>
      <c r="O130" s="139"/>
      <c r="P130" s="9">
        <f t="shared" si="57"/>
        <v>0</v>
      </c>
      <c r="Q130" s="9">
        <f t="shared" si="59"/>
        <v>0</v>
      </c>
      <c r="R130" s="14">
        <f t="shared" si="70"/>
        <v>0</v>
      </c>
      <c r="S130" s="177"/>
      <c r="T130" s="28" t="str">
        <f t="shared" ca="1" si="61"/>
        <v/>
      </c>
      <c r="U130" s="28" t="str">
        <f t="shared" ca="1" si="62"/>
        <v/>
      </c>
      <c r="V130" s="9" t="str">
        <f t="shared" ca="1" si="63"/>
        <v/>
      </c>
      <c r="W130" s="9" t="str">
        <f t="shared" ca="1" si="64"/>
        <v/>
      </c>
      <c r="X130" s="9" t="str">
        <f t="shared" ca="1" si="65"/>
        <v/>
      </c>
      <c r="Y130" s="9" t="str">
        <f t="shared" ca="1" si="66"/>
        <v/>
      </c>
      <c r="Z130" s="33" t="str">
        <f t="shared" ca="1" si="67"/>
        <v/>
      </c>
      <c r="AA130" s="33" t="str">
        <f t="shared" ca="1" si="68"/>
        <v/>
      </c>
      <c r="AB130" s="33" t="str">
        <f t="shared" ca="1" si="69"/>
        <v/>
      </c>
    </row>
    <row r="131" spans="1:28" x14ac:dyDescent="0.25">
      <c r="B131" s="171"/>
      <c r="D131" s="11"/>
      <c r="F131" s="6"/>
      <c r="G131" s="30"/>
      <c r="H131" s="30" t="str">
        <f t="shared" si="54"/>
        <v/>
      </c>
      <c r="I131" t="str">
        <f t="shared" ca="1" si="58"/>
        <v/>
      </c>
      <c r="L131" s="7"/>
      <c r="M131" s="19"/>
      <c r="N131" t="str">
        <f t="shared" si="53"/>
        <v/>
      </c>
      <c r="O131" s="139"/>
      <c r="P131" s="9">
        <f t="shared" si="57"/>
        <v>0</v>
      </c>
      <c r="Q131" s="9">
        <f t="shared" si="59"/>
        <v>0</v>
      </c>
      <c r="R131" s="14">
        <f t="shared" si="70"/>
        <v>0</v>
      </c>
      <c r="S131" s="177"/>
      <c r="T131" s="28" t="str">
        <f t="shared" ca="1" si="61"/>
        <v/>
      </c>
      <c r="U131" s="28" t="str">
        <f t="shared" ca="1" si="62"/>
        <v/>
      </c>
      <c r="V131" s="9" t="str">
        <f t="shared" ca="1" si="63"/>
        <v/>
      </c>
      <c r="W131" s="9" t="str">
        <f t="shared" ca="1" si="64"/>
        <v/>
      </c>
      <c r="X131" s="9" t="str">
        <f t="shared" ca="1" si="65"/>
        <v/>
      </c>
      <c r="Y131" s="9" t="str">
        <f t="shared" ca="1" si="66"/>
        <v/>
      </c>
      <c r="Z131" s="33" t="str">
        <f t="shared" ca="1" si="67"/>
        <v/>
      </c>
      <c r="AA131" s="33" t="str">
        <f t="shared" ca="1" si="68"/>
        <v/>
      </c>
      <c r="AB131" s="33" t="str">
        <f t="shared" ca="1" si="69"/>
        <v/>
      </c>
    </row>
    <row r="132" spans="1:28" ht="15.75" thickBot="1" x14ac:dyDescent="0.3">
      <c r="B132" s="172"/>
      <c r="C132" s="3"/>
      <c r="D132" s="12"/>
      <c r="E132" s="3"/>
      <c r="F132" s="5"/>
      <c r="G132" s="31"/>
      <c r="H132" s="31" t="str">
        <f t="shared" si="54"/>
        <v/>
      </c>
      <c r="I132" s="3" t="str">
        <f t="shared" ca="1" si="58"/>
        <v/>
      </c>
      <c r="J132" s="3"/>
      <c r="K132" s="3"/>
      <c r="L132" s="16"/>
      <c r="M132" s="20"/>
      <c r="N132" t="str">
        <f t="shared" si="53"/>
        <v/>
      </c>
      <c r="O132" s="139"/>
      <c r="P132" s="21">
        <f t="shared" si="57"/>
        <v>0</v>
      </c>
      <c r="Q132" s="21">
        <f t="shared" si="59"/>
        <v>0</v>
      </c>
      <c r="R132" s="15">
        <f t="shared" si="70"/>
        <v>0</v>
      </c>
      <c r="S132" s="178"/>
      <c r="T132" s="27" t="str">
        <f t="shared" ca="1" si="61"/>
        <v/>
      </c>
      <c r="U132" s="27" t="str">
        <f t="shared" ca="1" si="62"/>
        <v/>
      </c>
      <c r="V132" s="21" t="str">
        <f t="shared" ca="1" si="63"/>
        <v/>
      </c>
      <c r="W132" s="21" t="str">
        <f t="shared" ca="1" si="64"/>
        <v/>
      </c>
      <c r="X132" s="21" t="str">
        <f t="shared" ca="1" si="65"/>
        <v/>
      </c>
      <c r="Y132" s="21" t="str">
        <f t="shared" ca="1" si="66"/>
        <v/>
      </c>
      <c r="Z132" s="34" t="str">
        <f t="shared" ca="1" si="67"/>
        <v/>
      </c>
      <c r="AA132" s="34" t="str">
        <f t="shared" ca="1" si="68"/>
        <v/>
      </c>
      <c r="AB132" s="34" t="str">
        <f t="shared" ca="1" si="69"/>
        <v/>
      </c>
    </row>
    <row r="133" spans="1:28" x14ac:dyDescent="0.25">
      <c r="B133" s="179" t="str">
        <f>'CA-A'!B135</f>
        <v>HUGO VELARDE</v>
      </c>
      <c r="C133" s="2"/>
      <c r="D133" s="10"/>
      <c r="F133" s="6"/>
      <c r="G133" s="29"/>
      <c r="H133" s="29" t="str">
        <f t="shared" si="54"/>
        <v/>
      </c>
      <c r="I133" s="2" t="str">
        <f t="shared" ca="1" si="58"/>
        <v/>
      </c>
      <c r="J133" s="2"/>
      <c r="K133" s="2"/>
      <c r="L133" s="17"/>
      <c r="M133" s="18"/>
      <c r="N133" t="str">
        <f t="shared" si="53"/>
        <v/>
      </c>
      <c r="O133" s="139">
        <f>SUM(N133:N142)</f>
        <v>0</v>
      </c>
      <c r="P133" s="8">
        <f t="shared" si="57"/>
        <v>0</v>
      </c>
      <c r="Q133" s="8">
        <f t="shared" si="59"/>
        <v>0</v>
      </c>
      <c r="R133" s="13">
        <f t="shared" si="70"/>
        <v>0</v>
      </c>
      <c r="S133" s="176">
        <f>SUM(D133:D142)-O133</f>
        <v>3800</v>
      </c>
      <c r="T133" s="26" t="str">
        <f t="shared" ca="1" si="61"/>
        <v/>
      </c>
      <c r="U133" s="26" t="str">
        <f t="shared" ca="1" si="62"/>
        <v/>
      </c>
      <c r="V133" s="8" t="str">
        <f t="shared" ca="1" si="63"/>
        <v/>
      </c>
      <c r="W133" s="8" t="str">
        <f t="shared" ca="1" si="64"/>
        <v/>
      </c>
      <c r="X133" s="8" t="str">
        <f t="shared" ca="1" si="65"/>
        <v/>
      </c>
      <c r="Y133" s="8" t="str">
        <f t="shared" ca="1" si="66"/>
        <v/>
      </c>
      <c r="Z133" s="35" t="str">
        <f t="shared" ca="1" si="67"/>
        <v/>
      </c>
      <c r="AA133" s="35" t="str">
        <f t="shared" ca="1" si="68"/>
        <v/>
      </c>
      <c r="AB133" s="35" t="str">
        <f t="shared" ca="1" si="69"/>
        <v/>
      </c>
    </row>
    <row r="134" spans="1:28" ht="15.75" hidden="1" thickBot="1" x14ac:dyDescent="0.3">
      <c r="B134" s="180"/>
      <c r="D134" s="11"/>
      <c r="F134" s="6"/>
      <c r="G134" s="30"/>
      <c r="H134" s="29" t="str">
        <f t="shared" si="54"/>
        <v/>
      </c>
      <c r="I134" s="2" t="str">
        <f t="shared" ca="1" si="58"/>
        <v/>
      </c>
      <c r="L134" s="7"/>
      <c r="M134" s="19"/>
      <c r="N134" t="str">
        <f t="shared" si="53"/>
        <v/>
      </c>
      <c r="O134" s="139"/>
      <c r="P134" s="8">
        <f t="shared" si="57"/>
        <v>0</v>
      </c>
      <c r="Q134" s="8">
        <f t="shared" si="59"/>
        <v>0</v>
      </c>
      <c r="R134" s="13">
        <f t="shared" si="70"/>
        <v>0</v>
      </c>
      <c r="S134" s="177"/>
      <c r="T134" s="28" t="str">
        <f t="shared" ca="1" si="61"/>
        <v/>
      </c>
      <c r="U134" s="28" t="str">
        <f t="shared" ca="1" si="62"/>
        <v/>
      </c>
      <c r="V134" s="9" t="str">
        <f t="shared" ca="1" si="63"/>
        <v/>
      </c>
      <c r="W134" s="9" t="str">
        <f t="shared" ca="1" si="64"/>
        <v/>
      </c>
      <c r="X134" s="9" t="str">
        <f t="shared" ca="1" si="65"/>
        <v/>
      </c>
      <c r="Y134" s="9" t="str">
        <f t="shared" ca="1" si="66"/>
        <v/>
      </c>
      <c r="Z134" s="33" t="str">
        <f t="shared" ca="1" si="67"/>
        <v/>
      </c>
      <c r="AA134" s="33" t="str">
        <f t="shared" ca="1" si="68"/>
        <v/>
      </c>
      <c r="AB134" s="33" t="str">
        <f t="shared" ca="1" si="69"/>
        <v/>
      </c>
    </row>
    <row r="135" spans="1:28" ht="15.75" hidden="1" thickBot="1" x14ac:dyDescent="0.3">
      <c r="B135" s="180"/>
      <c r="D135" s="11"/>
      <c r="F135" s="6"/>
      <c r="G135" s="30"/>
      <c r="H135" s="29" t="str">
        <f t="shared" si="54"/>
        <v/>
      </c>
      <c r="I135" s="2" t="str">
        <f t="shared" ca="1" si="58"/>
        <v/>
      </c>
      <c r="L135" s="7"/>
      <c r="M135" s="19"/>
      <c r="N135" t="str">
        <f t="shared" si="53"/>
        <v/>
      </c>
      <c r="O135" s="139"/>
      <c r="P135" s="8">
        <f t="shared" si="57"/>
        <v>0</v>
      </c>
      <c r="Q135" s="8">
        <f t="shared" si="59"/>
        <v>0</v>
      </c>
      <c r="R135" s="13">
        <f t="shared" si="70"/>
        <v>0</v>
      </c>
      <c r="S135" s="177"/>
      <c r="T135" s="28" t="str">
        <f t="shared" ca="1" si="61"/>
        <v/>
      </c>
      <c r="U135" s="28" t="str">
        <f t="shared" ca="1" si="62"/>
        <v/>
      </c>
      <c r="V135" s="9" t="str">
        <f t="shared" ca="1" si="63"/>
        <v/>
      </c>
      <c r="W135" s="9" t="str">
        <f t="shared" ca="1" si="64"/>
        <v/>
      </c>
      <c r="X135" s="9" t="str">
        <f t="shared" ca="1" si="65"/>
        <v/>
      </c>
      <c r="Y135" s="9" t="str">
        <f t="shared" ca="1" si="66"/>
        <v/>
      </c>
      <c r="Z135" s="33" t="str">
        <f t="shared" ca="1" si="67"/>
        <v/>
      </c>
      <c r="AA135" s="33" t="str">
        <f t="shared" ca="1" si="68"/>
        <v/>
      </c>
      <c r="AB135" s="33" t="str">
        <f t="shared" ca="1" si="69"/>
        <v/>
      </c>
    </row>
    <row r="136" spans="1:28" ht="15.75" hidden="1" thickBot="1" x14ac:dyDescent="0.3">
      <c r="A136" s="25">
        <v>15</v>
      </c>
      <c r="B136" s="180"/>
      <c r="D136" s="11"/>
      <c r="F136" s="6"/>
      <c r="G136" s="30"/>
      <c r="H136" s="29" t="str">
        <f t="shared" si="54"/>
        <v/>
      </c>
      <c r="I136" s="2" t="str">
        <f t="shared" ca="1" si="58"/>
        <v/>
      </c>
      <c r="L136" s="7"/>
      <c r="M136" s="19"/>
      <c r="N136" t="str">
        <f t="shared" si="53"/>
        <v/>
      </c>
      <c r="O136" s="139"/>
      <c r="P136" s="8">
        <f t="shared" si="57"/>
        <v>0</v>
      </c>
      <c r="Q136" s="8">
        <f t="shared" si="59"/>
        <v>0</v>
      </c>
      <c r="R136" s="13">
        <f t="shared" si="70"/>
        <v>0</v>
      </c>
      <c r="S136" s="177"/>
      <c r="T136" s="28" t="str">
        <f t="shared" ca="1" si="61"/>
        <v/>
      </c>
      <c r="U136" s="28" t="str">
        <f t="shared" ca="1" si="62"/>
        <v/>
      </c>
      <c r="V136" s="9" t="str">
        <f t="shared" ca="1" si="63"/>
        <v/>
      </c>
      <c r="W136" s="9" t="str">
        <f t="shared" ca="1" si="64"/>
        <v/>
      </c>
      <c r="X136" s="9" t="str">
        <f t="shared" ca="1" si="65"/>
        <v/>
      </c>
      <c r="Y136" s="9" t="str">
        <f t="shared" ca="1" si="66"/>
        <v/>
      </c>
      <c r="Z136" s="33" t="str">
        <f t="shared" ca="1" si="67"/>
        <v/>
      </c>
      <c r="AA136" s="33" t="str">
        <f t="shared" ca="1" si="68"/>
        <v/>
      </c>
      <c r="AB136" s="33" t="str">
        <f t="shared" ca="1" si="69"/>
        <v/>
      </c>
    </row>
    <row r="137" spans="1:28" ht="15.75" hidden="1" thickBot="1" x14ac:dyDescent="0.3">
      <c r="B137" s="180"/>
      <c r="D137" s="11"/>
      <c r="F137" s="6"/>
      <c r="G137" s="30"/>
      <c r="H137" s="29" t="str">
        <f t="shared" si="54"/>
        <v/>
      </c>
      <c r="I137" s="2" t="str">
        <f t="shared" ca="1" si="58"/>
        <v/>
      </c>
      <c r="L137" s="7"/>
      <c r="M137" s="19"/>
      <c r="N137" t="str">
        <f t="shared" si="53"/>
        <v/>
      </c>
      <c r="O137" s="139"/>
      <c r="P137" s="8">
        <f t="shared" si="57"/>
        <v>0</v>
      </c>
      <c r="Q137" s="8">
        <f t="shared" si="59"/>
        <v>0</v>
      </c>
      <c r="R137" s="13">
        <f t="shared" si="70"/>
        <v>0</v>
      </c>
      <c r="S137" s="177"/>
      <c r="T137" s="28" t="str">
        <f t="shared" ca="1" si="61"/>
        <v/>
      </c>
      <c r="U137" s="28" t="str">
        <f t="shared" ca="1" si="62"/>
        <v/>
      </c>
      <c r="V137" s="9" t="str">
        <f t="shared" ca="1" si="63"/>
        <v/>
      </c>
      <c r="W137" s="9" t="str">
        <f t="shared" ca="1" si="64"/>
        <v/>
      </c>
      <c r="X137" s="9" t="str">
        <f t="shared" ca="1" si="65"/>
        <v/>
      </c>
      <c r="Y137" s="9" t="str">
        <f t="shared" ca="1" si="66"/>
        <v/>
      </c>
      <c r="Z137" s="33" t="str">
        <f t="shared" ca="1" si="67"/>
        <v/>
      </c>
      <c r="AA137" s="33" t="str">
        <f t="shared" ca="1" si="68"/>
        <v/>
      </c>
      <c r="AB137" s="33" t="str">
        <f t="shared" ca="1" si="69"/>
        <v/>
      </c>
    </row>
    <row r="138" spans="1:28" ht="15.75" hidden="1" thickBot="1" x14ac:dyDescent="0.3">
      <c r="B138" s="180"/>
      <c r="D138" s="11"/>
      <c r="F138" s="6"/>
      <c r="G138" s="30"/>
      <c r="H138" s="29" t="str">
        <f t="shared" si="54"/>
        <v/>
      </c>
      <c r="I138" s="2" t="str">
        <f t="shared" ca="1" si="58"/>
        <v/>
      </c>
      <c r="L138" s="7"/>
      <c r="M138" s="19"/>
      <c r="N138" t="str">
        <f t="shared" si="53"/>
        <v/>
      </c>
      <c r="O138" s="139"/>
      <c r="P138" s="8">
        <f t="shared" si="57"/>
        <v>0</v>
      </c>
      <c r="Q138" s="8">
        <f t="shared" si="59"/>
        <v>0</v>
      </c>
      <c r="R138" s="13">
        <f t="shared" si="70"/>
        <v>0</v>
      </c>
      <c r="S138" s="177"/>
      <c r="T138" s="28" t="str">
        <f t="shared" ca="1" si="61"/>
        <v/>
      </c>
      <c r="U138" s="28" t="str">
        <f t="shared" ca="1" si="62"/>
        <v/>
      </c>
      <c r="V138" s="9" t="str">
        <f t="shared" ca="1" si="63"/>
        <v/>
      </c>
      <c r="W138" s="9" t="str">
        <f t="shared" ca="1" si="64"/>
        <v/>
      </c>
      <c r="X138" s="9" t="str">
        <f t="shared" ca="1" si="65"/>
        <v/>
      </c>
      <c r="Y138" s="9" t="str">
        <f t="shared" ca="1" si="66"/>
        <v/>
      </c>
      <c r="Z138" s="33" t="str">
        <f t="shared" ca="1" si="67"/>
        <v/>
      </c>
      <c r="AA138" s="33" t="str">
        <f t="shared" ca="1" si="68"/>
        <v/>
      </c>
      <c r="AB138" s="33" t="str">
        <f t="shared" ca="1" si="69"/>
        <v/>
      </c>
    </row>
    <row r="139" spans="1:28" x14ac:dyDescent="0.25">
      <c r="B139" s="180"/>
      <c r="C139" t="s">
        <v>29</v>
      </c>
      <c r="D139" s="11">
        <v>2000</v>
      </c>
      <c r="E139" t="s">
        <v>61</v>
      </c>
      <c r="F139" s="6">
        <v>7.0000000000000007E-2</v>
      </c>
      <c r="G139" s="30">
        <v>45952</v>
      </c>
      <c r="H139" s="30">
        <f t="shared" si="54"/>
        <v>45957</v>
      </c>
      <c r="I139" t="str">
        <f t="shared" ca="1" si="58"/>
        <v/>
      </c>
      <c r="L139" s="7"/>
      <c r="M139" s="19"/>
      <c r="N139" t="str">
        <f t="shared" si="53"/>
        <v/>
      </c>
      <c r="O139" s="139"/>
      <c r="P139" s="9">
        <f t="shared" si="57"/>
        <v>140</v>
      </c>
      <c r="Q139" s="9">
        <f t="shared" si="59"/>
        <v>80</v>
      </c>
      <c r="R139" s="14">
        <f t="shared" si="70"/>
        <v>60.000000000000014</v>
      </c>
      <c r="S139" s="177"/>
      <c r="T139" s="28" t="str">
        <f t="shared" ca="1" si="61"/>
        <v/>
      </c>
      <c r="U139" s="28" t="str">
        <f t="shared" ca="1" si="62"/>
        <v/>
      </c>
      <c r="V139" s="9" t="str">
        <f t="shared" ca="1" si="63"/>
        <v/>
      </c>
      <c r="W139" s="9" t="str">
        <f t="shared" ca="1" si="64"/>
        <v/>
      </c>
      <c r="X139" s="9" t="str">
        <f t="shared" ca="1" si="65"/>
        <v/>
      </c>
      <c r="Y139" s="9" t="str">
        <f t="shared" ca="1" si="66"/>
        <v/>
      </c>
      <c r="Z139" s="33" t="str">
        <f t="shared" ca="1" si="67"/>
        <v/>
      </c>
      <c r="AA139" s="33" t="str">
        <f t="shared" ca="1" si="68"/>
        <v/>
      </c>
      <c r="AB139" s="33" t="str">
        <f t="shared" ca="1" si="69"/>
        <v/>
      </c>
    </row>
    <row r="140" spans="1:28" x14ac:dyDescent="0.25">
      <c r="B140" s="180"/>
      <c r="C140" t="s">
        <v>29</v>
      </c>
      <c r="D140" s="112">
        <v>1000</v>
      </c>
      <c r="E140" t="s">
        <v>60</v>
      </c>
      <c r="F140" s="6">
        <v>0.08</v>
      </c>
      <c r="G140" s="30">
        <v>45946</v>
      </c>
      <c r="H140" s="30">
        <f t="shared" si="54"/>
        <v>45951</v>
      </c>
      <c r="I140" t="str">
        <f t="shared" ca="1" si="58"/>
        <v/>
      </c>
      <c r="L140" s="7"/>
      <c r="M140" s="19"/>
      <c r="N140" t="str">
        <f>IF(M140=1,D140,"")</f>
        <v/>
      </c>
      <c r="O140" s="139"/>
      <c r="P140" s="9">
        <f t="shared" si="57"/>
        <v>80</v>
      </c>
      <c r="Q140" s="9">
        <f t="shared" si="59"/>
        <v>40</v>
      </c>
      <c r="R140" s="14">
        <f t="shared" si="70"/>
        <v>40</v>
      </c>
      <c r="S140" s="177"/>
      <c r="T140" s="28" t="str">
        <f t="shared" ca="1" si="61"/>
        <v/>
      </c>
      <c r="U140" s="28" t="str">
        <f t="shared" ca="1" si="62"/>
        <v/>
      </c>
      <c r="V140" s="9" t="str">
        <f t="shared" ca="1" si="63"/>
        <v/>
      </c>
      <c r="W140" s="9" t="str">
        <f t="shared" ca="1" si="64"/>
        <v/>
      </c>
      <c r="X140" s="9" t="str">
        <f t="shared" ca="1" si="65"/>
        <v/>
      </c>
      <c r="Y140" s="9" t="str">
        <f t="shared" ca="1" si="66"/>
        <v/>
      </c>
      <c r="Z140" s="33" t="str">
        <f t="shared" ca="1" si="67"/>
        <v/>
      </c>
      <c r="AA140" s="33" t="str">
        <f t="shared" ca="1" si="68"/>
        <v/>
      </c>
      <c r="AB140" s="33" t="str">
        <f t="shared" ca="1" si="69"/>
        <v/>
      </c>
    </row>
    <row r="141" spans="1:28" x14ac:dyDescent="0.25">
      <c r="B141" s="180"/>
      <c r="C141" t="s">
        <v>29</v>
      </c>
      <c r="D141" s="11">
        <v>300</v>
      </c>
      <c r="E141" t="s">
        <v>121</v>
      </c>
      <c r="F141" s="6">
        <v>7.0000000000000007E-2</v>
      </c>
      <c r="G141" s="30">
        <v>45957</v>
      </c>
      <c r="H141" s="30">
        <f t="shared" si="54"/>
        <v>45962</v>
      </c>
      <c r="I141" t="str">
        <f t="shared" ca="1" si="58"/>
        <v/>
      </c>
      <c r="L141" s="7"/>
      <c r="M141" s="19"/>
      <c r="O141" s="139"/>
      <c r="P141" s="9">
        <f t="shared" si="57"/>
        <v>21.000000000000004</v>
      </c>
      <c r="Q141" s="9">
        <f t="shared" si="59"/>
        <v>12</v>
      </c>
      <c r="R141" s="14">
        <f t="shared" si="70"/>
        <v>9.0000000000000018</v>
      </c>
      <c r="S141" s="177"/>
      <c r="T141" s="28"/>
      <c r="U141" s="28"/>
      <c r="V141" s="9"/>
      <c r="W141" s="9"/>
      <c r="X141" s="9"/>
      <c r="Y141" s="9"/>
      <c r="Z141" s="33"/>
      <c r="AA141" s="33"/>
      <c r="AB141" s="33"/>
    </row>
    <row r="142" spans="1:28" ht="15.75" thickBot="1" x14ac:dyDescent="0.3">
      <c r="B142" s="199"/>
      <c r="C142" s="3" t="s">
        <v>29</v>
      </c>
      <c r="D142" s="12">
        <v>500</v>
      </c>
      <c r="E142" s="3" t="s">
        <v>122</v>
      </c>
      <c r="F142" s="5">
        <v>7.0000000000000007E-2</v>
      </c>
      <c r="G142" s="31">
        <v>45957</v>
      </c>
      <c r="H142" s="31">
        <f t="shared" si="54"/>
        <v>45962</v>
      </c>
      <c r="I142" s="3" t="str">
        <f t="shared" ca="1" si="58"/>
        <v/>
      </c>
      <c r="J142" s="3"/>
      <c r="K142" s="3"/>
      <c r="L142" s="16"/>
      <c r="M142" s="20"/>
      <c r="N142" t="str">
        <f>IF(M142=1,D142,"")</f>
        <v/>
      </c>
      <c r="O142" s="139"/>
      <c r="P142" s="21">
        <f t="shared" si="57"/>
        <v>35</v>
      </c>
      <c r="Q142" s="21">
        <f t="shared" ref="Q142:Q151" si="71">D142*0.04</f>
        <v>20</v>
      </c>
      <c r="R142" s="15">
        <f t="shared" si="70"/>
        <v>15.000000000000004</v>
      </c>
      <c r="S142" s="178"/>
      <c r="T142" s="27" t="str">
        <f t="shared" ca="1" si="61"/>
        <v/>
      </c>
      <c r="U142" s="27" t="str">
        <f t="shared" ca="1" si="62"/>
        <v/>
      </c>
      <c r="V142" s="21" t="str">
        <f t="shared" ca="1" si="63"/>
        <v/>
      </c>
      <c r="W142" s="21" t="str">
        <f t="shared" ca="1" si="64"/>
        <v/>
      </c>
      <c r="X142" s="21" t="str">
        <f t="shared" ca="1" si="65"/>
        <v/>
      </c>
      <c r="Y142" s="21" t="str">
        <f t="shared" ca="1" si="66"/>
        <v/>
      </c>
      <c r="Z142" s="34" t="str">
        <f t="shared" ca="1" si="67"/>
        <v/>
      </c>
      <c r="AA142" s="34" t="str">
        <f t="shared" ca="1" si="68"/>
        <v/>
      </c>
      <c r="AB142" s="34" t="str">
        <f t="shared" ca="1" si="69"/>
        <v/>
      </c>
    </row>
    <row r="143" spans="1:28" ht="15.75" thickBot="1" x14ac:dyDescent="0.3">
      <c r="B143" s="155">
        <f>'CA-A'!B144</f>
        <v>0</v>
      </c>
      <c r="D143" s="11"/>
      <c r="F143" s="6"/>
      <c r="G143" s="30"/>
      <c r="H143" s="30" t="str">
        <f t="shared" si="54"/>
        <v/>
      </c>
      <c r="I143" t="str">
        <f t="shared" ca="1" si="58"/>
        <v/>
      </c>
      <c r="L143" s="7"/>
      <c r="M143" s="19"/>
      <c r="O143" s="7"/>
      <c r="P143" s="21">
        <f t="shared" si="57"/>
        <v>0</v>
      </c>
      <c r="Q143" s="21">
        <f t="shared" si="71"/>
        <v>0</v>
      </c>
      <c r="R143" s="15">
        <f t="shared" si="70"/>
        <v>0</v>
      </c>
      <c r="S143" s="176">
        <f>SUM(D143:D151)-O143</f>
        <v>0</v>
      </c>
      <c r="T143" s="27" t="str">
        <f t="shared" ca="1" si="61"/>
        <v/>
      </c>
      <c r="U143" s="27" t="str">
        <f t="shared" ca="1" si="62"/>
        <v/>
      </c>
      <c r="V143" s="21" t="str">
        <f t="shared" ca="1" si="63"/>
        <v/>
      </c>
      <c r="W143" s="21" t="str">
        <f t="shared" ca="1" si="64"/>
        <v/>
      </c>
      <c r="X143" s="21" t="str">
        <f t="shared" ca="1" si="65"/>
        <v/>
      </c>
      <c r="Y143" s="21" t="str">
        <f t="shared" ca="1" si="66"/>
        <v/>
      </c>
      <c r="Z143" s="34" t="str">
        <f t="shared" ca="1" si="67"/>
        <v/>
      </c>
      <c r="AA143" s="34" t="str">
        <f t="shared" ca="1" si="68"/>
        <v/>
      </c>
      <c r="AB143" s="34" t="str">
        <f t="shared" ca="1" si="69"/>
        <v/>
      </c>
    </row>
    <row r="144" spans="1:28" ht="15.75" thickBot="1" x14ac:dyDescent="0.3">
      <c r="B144" s="156"/>
      <c r="D144" s="11"/>
      <c r="F144" s="6"/>
      <c r="G144" s="30"/>
      <c r="H144" s="30" t="str">
        <f t="shared" si="54"/>
        <v/>
      </c>
      <c r="I144" t="str">
        <f t="shared" ca="1" si="58"/>
        <v/>
      </c>
      <c r="L144" s="7"/>
      <c r="M144" s="19"/>
      <c r="O144" s="7"/>
      <c r="P144" s="21">
        <f t="shared" si="57"/>
        <v>0</v>
      </c>
      <c r="Q144" s="21">
        <f t="shared" si="71"/>
        <v>0</v>
      </c>
      <c r="R144" s="15">
        <f t="shared" si="70"/>
        <v>0</v>
      </c>
      <c r="S144" s="177"/>
      <c r="T144" s="27" t="str">
        <f t="shared" ca="1" si="61"/>
        <v/>
      </c>
      <c r="U144" s="27" t="str">
        <f t="shared" ca="1" si="62"/>
        <v/>
      </c>
      <c r="V144" s="21" t="str">
        <f t="shared" ca="1" si="63"/>
        <v/>
      </c>
      <c r="W144" s="21" t="str">
        <f t="shared" ca="1" si="64"/>
        <v/>
      </c>
      <c r="X144" s="21" t="str">
        <f t="shared" ca="1" si="65"/>
        <v/>
      </c>
      <c r="Y144" s="21" t="str">
        <f t="shared" ca="1" si="66"/>
        <v/>
      </c>
      <c r="Z144" s="34" t="str">
        <f t="shared" ca="1" si="67"/>
        <v/>
      </c>
      <c r="AA144" s="34" t="str">
        <f t="shared" ca="1" si="68"/>
        <v/>
      </c>
      <c r="AB144" s="34" t="str">
        <f t="shared" ca="1" si="69"/>
        <v/>
      </c>
    </row>
    <row r="145" spans="2:28" ht="15.75" hidden="1" thickBot="1" x14ac:dyDescent="0.3">
      <c r="B145" s="156"/>
      <c r="D145" s="11"/>
      <c r="F145" s="6"/>
      <c r="G145" s="30"/>
      <c r="H145" s="30" t="str">
        <f t="shared" ref="H145:H151" si="72">IF((G145) &gt;= DATE(1,1,2023), (G145)+ 5,"")</f>
        <v/>
      </c>
      <c r="I145" t="str">
        <f t="shared" ca="1" si="58"/>
        <v/>
      </c>
      <c r="L145" s="7"/>
      <c r="M145" s="19"/>
      <c r="O145" s="7"/>
      <c r="P145" s="21">
        <f t="shared" si="57"/>
        <v>0</v>
      </c>
      <c r="Q145" s="21">
        <f t="shared" si="71"/>
        <v>0</v>
      </c>
      <c r="R145" s="15">
        <f t="shared" si="70"/>
        <v>0</v>
      </c>
      <c r="S145" s="177"/>
      <c r="T145" s="27" t="str">
        <f t="shared" ca="1" si="61"/>
        <v/>
      </c>
      <c r="U145" s="27" t="str">
        <f t="shared" ca="1" si="62"/>
        <v/>
      </c>
      <c r="V145" s="21" t="str">
        <f t="shared" ca="1" si="63"/>
        <v/>
      </c>
      <c r="W145" s="21" t="str">
        <f t="shared" ca="1" si="64"/>
        <v/>
      </c>
      <c r="X145" s="21" t="str">
        <f t="shared" ca="1" si="65"/>
        <v/>
      </c>
      <c r="Y145" s="21" t="str">
        <f t="shared" ca="1" si="66"/>
        <v/>
      </c>
      <c r="Z145" s="34" t="str">
        <f t="shared" ca="1" si="67"/>
        <v/>
      </c>
      <c r="AA145" s="34" t="str">
        <f t="shared" ca="1" si="68"/>
        <v/>
      </c>
      <c r="AB145" s="34" t="str">
        <f t="shared" ca="1" si="69"/>
        <v/>
      </c>
    </row>
    <row r="146" spans="2:28" ht="15.75" hidden="1" thickBot="1" x14ac:dyDescent="0.3">
      <c r="B146" s="156"/>
      <c r="D146" s="11"/>
      <c r="F146" s="6"/>
      <c r="G146" s="30"/>
      <c r="H146" s="30" t="str">
        <f t="shared" si="72"/>
        <v/>
      </c>
      <c r="I146" t="str">
        <f t="shared" ca="1" si="58"/>
        <v/>
      </c>
      <c r="L146" s="7"/>
      <c r="M146" s="19"/>
      <c r="O146" s="7"/>
      <c r="P146" s="21">
        <f t="shared" si="57"/>
        <v>0</v>
      </c>
      <c r="Q146" s="21">
        <f t="shared" si="71"/>
        <v>0</v>
      </c>
      <c r="R146" s="15">
        <f t="shared" si="70"/>
        <v>0</v>
      </c>
      <c r="S146" s="177"/>
      <c r="T146" s="27" t="str">
        <f t="shared" ca="1" si="61"/>
        <v/>
      </c>
      <c r="U146" s="27" t="str">
        <f t="shared" ca="1" si="62"/>
        <v/>
      </c>
      <c r="V146" s="21" t="str">
        <f t="shared" ca="1" si="63"/>
        <v/>
      </c>
      <c r="W146" s="21" t="str">
        <f t="shared" ca="1" si="64"/>
        <v/>
      </c>
      <c r="X146" s="21" t="str">
        <f t="shared" ca="1" si="65"/>
        <v/>
      </c>
      <c r="Y146" s="21" t="str">
        <f t="shared" ca="1" si="66"/>
        <v/>
      </c>
      <c r="Z146" s="34" t="str">
        <f t="shared" ca="1" si="67"/>
        <v/>
      </c>
      <c r="AA146" s="34" t="str">
        <f t="shared" ca="1" si="68"/>
        <v/>
      </c>
      <c r="AB146" s="34" t="str">
        <f t="shared" ca="1" si="69"/>
        <v/>
      </c>
    </row>
    <row r="147" spans="2:28" ht="15.75" hidden="1" thickBot="1" x14ac:dyDescent="0.3">
      <c r="B147" s="156"/>
      <c r="D147" s="11"/>
      <c r="F147" s="6"/>
      <c r="G147" s="30"/>
      <c r="H147" s="30" t="str">
        <f t="shared" si="72"/>
        <v/>
      </c>
      <c r="I147" t="str">
        <f t="shared" ca="1" si="58"/>
        <v/>
      </c>
      <c r="L147" s="7"/>
      <c r="M147" s="19"/>
      <c r="O147" s="7"/>
      <c r="P147" s="21">
        <f t="shared" si="57"/>
        <v>0</v>
      </c>
      <c r="Q147" s="21">
        <f t="shared" si="71"/>
        <v>0</v>
      </c>
      <c r="R147" s="15">
        <f t="shared" si="70"/>
        <v>0</v>
      </c>
      <c r="S147" s="177"/>
      <c r="T147" s="27" t="str">
        <f t="shared" ca="1" si="61"/>
        <v/>
      </c>
      <c r="U147" s="27" t="str">
        <f t="shared" ca="1" si="62"/>
        <v/>
      </c>
      <c r="V147" s="21" t="str">
        <f t="shared" ca="1" si="63"/>
        <v/>
      </c>
      <c r="W147" s="21" t="str">
        <f t="shared" ca="1" si="64"/>
        <v/>
      </c>
      <c r="X147" s="21" t="str">
        <f t="shared" ca="1" si="65"/>
        <v/>
      </c>
      <c r="Y147" s="21" t="str">
        <f t="shared" ca="1" si="66"/>
        <v/>
      </c>
      <c r="Z147" s="34" t="str">
        <f t="shared" ca="1" si="67"/>
        <v/>
      </c>
      <c r="AA147" s="34" t="str">
        <f t="shared" ca="1" si="68"/>
        <v/>
      </c>
      <c r="AB147" s="34" t="str">
        <f t="shared" ca="1" si="69"/>
        <v/>
      </c>
    </row>
    <row r="148" spans="2:28" ht="15.75" hidden="1" thickBot="1" x14ac:dyDescent="0.3">
      <c r="B148" s="156"/>
      <c r="D148" s="11"/>
      <c r="F148" s="6"/>
      <c r="G148" s="30"/>
      <c r="H148" s="30" t="str">
        <f t="shared" si="72"/>
        <v/>
      </c>
      <c r="I148" t="str">
        <f t="shared" ca="1" si="58"/>
        <v/>
      </c>
      <c r="L148" s="7"/>
      <c r="M148" s="19"/>
      <c r="O148" s="7"/>
      <c r="P148" s="21">
        <f t="shared" si="57"/>
        <v>0</v>
      </c>
      <c r="Q148" s="21">
        <f t="shared" si="71"/>
        <v>0</v>
      </c>
      <c r="R148" s="15">
        <f t="shared" si="70"/>
        <v>0</v>
      </c>
      <c r="S148" s="177"/>
      <c r="T148" s="27" t="str">
        <f t="shared" ca="1" si="61"/>
        <v/>
      </c>
      <c r="U148" s="27" t="str">
        <f t="shared" ca="1" si="62"/>
        <v/>
      </c>
      <c r="V148" s="21" t="str">
        <f t="shared" ca="1" si="63"/>
        <v/>
      </c>
      <c r="W148" s="21" t="str">
        <f t="shared" ca="1" si="64"/>
        <v/>
      </c>
      <c r="X148" s="21" t="str">
        <f t="shared" ca="1" si="65"/>
        <v/>
      </c>
      <c r="Y148" s="21" t="str">
        <f t="shared" ca="1" si="66"/>
        <v/>
      </c>
      <c r="Z148" s="34" t="str">
        <f t="shared" ca="1" si="67"/>
        <v/>
      </c>
      <c r="AA148" s="34" t="str">
        <f t="shared" ca="1" si="68"/>
        <v/>
      </c>
      <c r="AB148" s="34" t="str">
        <f t="shared" ca="1" si="69"/>
        <v/>
      </c>
    </row>
    <row r="149" spans="2:28" ht="15.75" hidden="1" thickBot="1" x14ac:dyDescent="0.3">
      <c r="B149" s="156"/>
      <c r="D149" s="11"/>
      <c r="F149" s="6"/>
      <c r="G149" s="30"/>
      <c r="H149" s="30" t="str">
        <f t="shared" si="72"/>
        <v/>
      </c>
      <c r="I149" t="str">
        <f t="shared" ca="1" si="58"/>
        <v/>
      </c>
      <c r="L149" s="7"/>
      <c r="M149" s="19"/>
      <c r="O149" s="7"/>
      <c r="P149" s="21">
        <f t="shared" si="57"/>
        <v>0</v>
      </c>
      <c r="Q149" s="21">
        <f t="shared" si="71"/>
        <v>0</v>
      </c>
      <c r="R149" s="15">
        <f t="shared" si="70"/>
        <v>0</v>
      </c>
      <c r="S149" s="177"/>
      <c r="T149" s="27" t="str">
        <f t="shared" ca="1" si="61"/>
        <v/>
      </c>
      <c r="U149" s="27" t="str">
        <f t="shared" ca="1" si="62"/>
        <v/>
      </c>
      <c r="V149" s="21" t="str">
        <f t="shared" ca="1" si="63"/>
        <v/>
      </c>
      <c r="W149" s="21" t="str">
        <f t="shared" ca="1" si="64"/>
        <v/>
      </c>
      <c r="X149" s="21" t="str">
        <f t="shared" ca="1" si="65"/>
        <v/>
      </c>
      <c r="Y149" s="21" t="str">
        <f t="shared" ca="1" si="66"/>
        <v/>
      </c>
      <c r="Z149" s="34" t="str">
        <f t="shared" ca="1" si="67"/>
        <v/>
      </c>
      <c r="AA149" s="34" t="str">
        <f t="shared" ca="1" si="68"/>
        <v/>
      </c>
      <c r="AB149" s="34" t="str">
        <f t="shared" ca="1" si="69"/>
        <v/>
      </c>
    </row>
    <row r="150" spans="2:28" ht="15.75" hidden="1" thickBot="1" x14ac:dyDescent="0.3">
      <c r="B150" s="156"/>
      <c r="D150" s="11"/>
      <c r="F150" s="6"/>
      <c r="G150" s="30"/>
      <c r="H150" s="30" t="str">
        <f t="shared" si="72"/>
        <v/>
      </c>
      <c r="I150" t="str">
        <f t="shared" ca="1" si="58"/>
        <v/>
      </c>
      <c r="L150" s="7"/>
      <c r="M150" s="19"/>
      <c r="O150" s="7"/>
      <c r="P150" s="21">
        <f t="shared" si="57"/>
        <v>0</v>
      </c>
      <c r="Q150" s="21">
        <f t="shared" si="71"/>
        <v>0</v>
      </c>
      <c r="R150" s="15">
        <f t="shared" si="70"/>
        <v>0</v>
      </c>
      <c r="S150" s="177"/>
      <c r="T150" s="27" t="str">
        <f t="shared" ca="1" si="61"/>
        <v/>
      </c>
      <c r="U150" s="27" t="str">
        <f t="shared" ca="1" si="62"/>
        <v/>
      </c>
      <c r="V150" s="21" t="str">
        <f t="shared" ca="1" si="63"/>
        <v/>
      </c>
      <c r="W150" s="21" t="str">
        <f t="shared" ca="1" si="64"/>
        <v/>
      </c>
      <c r="X150" s="21" t="str">
        <f t="shared" ca="1" si="65"/>
        <v/>
      </c>
      <c r="Y150" s="21" t="str">
        <f t="shared" ca="1" si="66"/>
        <v/>
      </c>
      <c r="Z150" s="34" t="str">
        <f t="shared" ca="1" si="67"/>
        <v/>
      </c>
      <c r="AA150" s="34" t="str">
        <f t="shared" ca="1" si="68"/>
        <v/>
      </c>
      <c r="AB150" s="34" t="str">
        <f t="shared" ca="1" si="69"/>
        <v/>
      </c>
    </row>
    <row r="151" spans="2:28" ht="15.75" thickBot="1" x14ac:dyDescent="0.3">
      <c r="B151" s="157"/>
      <c r="D151" s="12"/>
      <c r="E151" s="3"/>
      <c r="F151" s="5"/>
      <c r="G151" s="31"/>
      <c r="H151" s="31" t="str">
        <f t="shared" si="72"/>
        <v/>
      </c>
      <c r="I151" s="3" t="str">
        <f t="shared" ca="1" si="58"/>
        <v/>
      </c>
      <c r="J151" s="3"/>
      <c r="K151" s="3"/>
      <c r="L151" s="16"/>
      <c r="M151" s="20"/>
      <c r="N151" s="3"/>
      <c r="O151" s="16"/>
      <c r="P151" s="21">
        <f t="shared" si="57"/>
        <v>0</v>
      </c>
      <c r="Q151" s="21">
        <f t="shared" si="71"/>
        <v>0</v>
      </c>
      <c r="R151" s="15">
        <f t="shared" si="70"/>
        <v>0</v>
      </c>
      <c r="S151" s="178"/>
      <c r="T151" s="27" t="str">
        <f t="shared" ca="1" si="61"/>
        <v/>
      </c>
      <c r="U151" s="27" t="str">
        <f t="shared" ca="1" si="62"/>
        <v/>
      </c>
      <c r="V151" s="21" t="str">
        <f t="shared" ca="1" si="63"/>
        <v/>
      </c>
      <c r="W151" s="21" t="str">
        <f t="shared" ca="1" si="64"/>
        <v/>
      </c>
      <c r="X151" s="21" t="str">
        <f t="shared" ca="1" si="65"/>
        <v/>
      </c>
      <c r="Y151" s="21" t="str">
        <f t="shared" ca="1" si="66"/>
        <v/>
      </c>
      <c r="Z151" s="34" t="str">
        <f t="shared" ca="1" si="67"/>
        <v/>
      </c>
      <c r="AA151" s="34" t="str">
        <f t="shared" ca="1" si="68"/>
        <v/>
      </c>
      <c r="AB151" s="34" t="str">
        <f t="shared" ca="1" si="69"/>
        <v/>
      </c>
    </row>
    <row r="152" spans="2:28" x14ac:dyDescent="0.25">
      <c r="C152" s="8"/>
      <c r="I152" s="154" t="s">
        <v>50</v>
      </c>
      <c r="J152" s="154"/>
      <c r="K152" s="154"/>
      <c r="L152" s="154"/>
      <c r="M152" s="154"/>
      <c r="P152" s="9">
        <f t="shared" ref="P152:AB152" si="73">SUM(P3:P151)</f>
        <v>2813</v>
      </c>
      <c r="Q152" s="9">
        <f t="shared" si="73"/>
        <v>1538</v>
      </c>
      <c r="R152" s="14">
        <f t="shared" si="73"/>
        <v>1275</v>
      </c>
      <c r="S152" s="120">
        <f t="shared" si="73"/>
        <v>38450</v>
      </c>
      <c r="T152" s="28">
        <f t="shared" ca="1" si="73"/>
        <v>0</v>
      </c>
      <c r="U152" s="28">
        <f t="shared" ca="1" si="73"/>
        <v>0</v>
      </c>
      <c r="V152" s="9">
        <f t="shared" ca="1" si="73"/>
        <v>0</v>
      </c>
      <c r="W152" s="9">
        <f t="shared" ca="1" si="73"/>
        <v>0</v>
      </c>
      <c r="X152" s="9">
        <f t="shared" ca="1" si="73"/>
        <v>0</v>
      </c>
      <c r="Y152" s="9">
        <f t="shared" ca="1" si="73"/>
        <v>0</v>
      </c>
      <c r="Z152" s="32">
        <f t="shared" ca="1" si="73"/>
        <v>0</v>
      </c>
      <c r="AA152" s="32">
        <f t="shared" ca="1" si="73"/>
        <v>0</v>
      </c>
      <c r="AB152" s="32">
        <f t="shared" ca="1" si="73"/>
        <v>0</v>
      </c>
    </row>
    <row r="153" spans="2:28" x14ac:dyDescent="0.25">
      <c r="T153" s="189" t="s">
        <v>51</v>
      </c>
      <c r="U153" s="189"/>
      <c r="V153" s="189"/>
      <c r="W153" s="189" t="s">
        <v>52</v>
      </c>
      <c r="X153" s="189"/>
      <c r="Y153" s="189"/>
      <c r="Z153" s="189" t="s">
        <v>53</v>
      </c>
      <c r="AA153" s="189"/>
      <c r="AB153" s="189"/>
    </row>
    <row r="155" spans="2:28" x14ac:dyDescent="0.25">
      <c r="C155" s="9"/>
      <c r="I155" s="154" t="s">
        <v>54</v>
      </c>
      <c r="J155" s="154"/>
      <c r="K155" s="154"/>
      <c r="L155" s="154"/>
      <c r="M155" s="154"/>
      <c r="P155" s="9">
        <f ca="1">P152-T152-Z152</f>
        <v>2813</v>
      </c>
      <c r="Q155" s="9">
        <f ca="1">Q152-U152-X152</f>
        <v>1538</v>
      </c>
      <c r="R155" s="9">
        <f ca="1">R152-V152-Y152</f>
        <v>1275</v>
      </c>
    </row>
    <row r="157" spans="2:28" x14ac:dyDescent="0.25">
      <c r="J157" s="147" t="s">
        <v>74</v>
      </c>
      <c r="K157" s="147"/>
      <c r="L157" s="147"/>
      <c r="M157" s="147"/>
      <c r="P157" s="9">
        <f>SUM(K3:K151)</f>
        <v>0</v>
      </c>
    </row>
    <row r="158" spans="2:28" x14ac:dyDescent="0.25">
      <c r="H158"/>
    </row>
    <row r="159" spans="2:28" x14ac:dyDescent="0.25">
      <c r="H159"/>
    </row>
    <row r="160" spans="2:28" x14ac:dyDescent="0.25">
      <c r="H160"/>
    </row>
    <row r="161" spans="8:8" x14ac:dyDescent="0.25">
      <c r="H161"/>
    </row>
    <row r="162" spans="8:8" x14ac:dyDescent="0.25">
      <c r="H162"/>
    </row>
    <row r="163" spans="8:8" x14ac:dyDescent="0.25">
      <c r="H163"/>
    </row>
    <row r="164" spans="8:8" x14ac:dyDescent="0.25">
      <c r="H164"/>
    </row>
    <row r="165" spans="8:8" x14ac:dyDescent="0.25">
      <c r="H165"/>
    </row>
    <row r="166" spans="8:8" x14ac:dyDescent="0.25">
      <c r="H166"/>
    </row>
    <row r="167" spans="8:8" x14ac:dyDescent="0.25">
      <c r="H167"/>
    </row>
    <row r="168" spans="8:8" x14ac:dyDescent="0.25">
      <c r="H168"/>
    </row>
    <row r="169" spans="8:8" x14ac:dyDescent="0.25">
      <c r="H169"/>
    </row>
    <row r="170" spans="8:8" x14ac:dyDescent="0.25">
      <c r="H170"/>
    </row>
    <row r="171" spans="8:8" x14ac:dyDescent="0.25">
      <c r="H171"/>
    </row>
    <row r="172" spans="8:8" x14ac:dyDescent="0.25">
      <c r="H172"/>
    </row>
    <row r="173" spans="8:8" x14ac:dyDescent="0.25">
      <c r="H173"/>
    </row>
    <row r="174" spans="8:8" x14ac:dyDescent="0.25">
      <c r="H174"/>
    </row>
    <row r="175" spans="8:8" x14ac:dyDescent="0.25">
      <c r="H175"/>
    </row>
    <row r="176" spans="8:8" x14ac:dyDescent="0.25">
      <c r="H176"/>
    </row>
    <row r="177" spans="8:8" x14ac:dyDescent="0.25">
      <c r="H177"/>
    </row>
    <row r="178" spans="8:8" x14ac:dyDescent="0.25">
      <c r="H178"/>
    </row>
    <row r="179" spans="8:8" x14ac:dyDescent="0.25">
      <c r="H179"/>
    </row>
    <row r="180" spans="8:8" x14ac:dyDescent="0.25">
      <c r="H180"/>
    </row>
    <row r="181" spans="8:8" x14ac:dyDescent="0.25">
      <c r="H181"/>
    </row>
    <row r="182" spans="8:8" x14ac:dyDescent="0.25">
      <c r="H182"/>
    </row>
    <row r="183" spans="8:8" x14ac:dyDescent="0.25">
      <c r="H183"/>
    </row>
    <row r="184" spans="8:8" x14ac:dyDescent="0.25">
      <c r="H184"/>
    </row>
    <row r="185" spans="8:8" x14ac:dyDescent="0.25">
      <c r="H185"/>
    </row>
    <row r="186" spans="8:8" x14ac:dyDescent="0.25">
      <c r="H186"/>
    </row>
    <row r="187" spans="8:8" x14ac:dyDescent="0.25">
      <c r="H187"/>
    </row>
    <row r="188" spans="8:8" x14ac:dyDescent="0.25">
      <c r="H188"/>
    </row>
    <row r="189" spans="8:8" x14ac:dyDescent="0.25">
      <c r="H189"/>
    </row>
    <row r="190" spans="8:8" x14ac:dyDescent="0.25">
      <c r="H190"/>
    </row>
    <row r="191" spans="8:8" x14ac:dyDescent="0.25">
      <c r="H191"/>
    </row>
    <row r="192" spans="8:8" x14ac:dyDescent="0.25">
      <c r="H192"/>
    </row>
    <row r="193" spans="8:8" x14ac:dyDescent="0.25">
      <c r="H193"/>
    </row>
    <row r="194" spans="8:8" x14ac:dyDescent="0.25">
      <c r="H194"/>
    </row>
    <row r="195" spans="8:8" x14ac:dyDescent="0.25">
      <c r="H195"/>
    </row>
    <row r="196" spans="8:8" x14ac:dyDescent="0.25">
      <c r="H196"/>
    </row>
    <row r="197" spans="8:8" x14ac:dyDescent="0.25">
      <c r="H197"/>
    </row>
    <row r="198" spans="8:8" x14ac:dyDescent="0.25">
      <c r="H198"/>
    </row>
    <row r="199" spans="8:8" x14ac:dyDescent="0.25">
      <c r="H199"/>
    </row>
    <row r="200" spans="8:8" x14ac:dyDescent="0.25">
      <c r="H200"/>
    </row>
    <row r="201" spans="8:8" x14ac:dyDescent="0.25">
      <c r="H201"/>
    </row>
    <row r="202" spans="8:8" x14ac:dyDescent="0.25">
      <c r="H202"/>
    </row>
    <row r="203" spans="8:8" x14ac:dyDescent="0.25">
      <c r="H203"/>
    </row>
    <row r="204" spans="8:8" x14ac:dyDescent="0.25">
      <c r="H204"/>
    </row>
    <row r="205" spans="8:8" x14ac:dyDescent="0.25">
      <c r="H205"/>
    </row>
    <row r="206" spans="8:8" x14ac:dyDescent="0.25">
      <c r="H206"/>
    </row>
    <row r="207" spans="8:8" x14ac:dyDescent="0.25">
      <c r="H207"/>
    </row>
    <row r="208" spans="8:8" x14ac:dyDescent="0.25">
      <c r="H208"/>
    </row>
    <row r="209" spans="8:8" x14ac:dyDescent="0.25">
      <c r="H209"/>
    </row>
    <row r="210" spans="8:8" x14ac:dyDescent="0.25">
      <c r="H210"/>
    </row>
    <row r="211" spans="8:8" x14ac:dyDescent="0.25">
      <c r="H211"/>
    </row>
    <row r="212" spans="8:8" x14ac:dyDescent="0.25">
      <c r="H212"/>
    </row>
    <row r="213" spans="8:8" x14ac:dyDescent="0.25">
      <c r="H213"/>
    </row>
    <row r="214" spans="8:8" x14ac:dyDescent="0.25">
      <c r="H214"/>
    </row>
    <row r="215" spans="8:8" x14ac:dyDescent="0.25">
      <c r="H215"/>
    </row>
    <row r="216" spans="8:8" x14ac:dyDescent="0.25">
      <c r="H216"/>
    </row>
    <row r="217" spans="8:8" x14ac:dyDescent="0.25">
      <c r="H217"/>
    </row>
    <row r="218" spans="8:8" x14ac:dyDescent="0.25">
      <c r="H218"/>
    </row>
    <row r="219" spans="8:8" x14ac:dyDescent="0.25">
      <c r="H219"/>
    </row>
    <row r="220" spans="8:8" x14ac:dyDescent="0.25">
      <c r="H220"/>
    </row>
    <row r="221" spans="8:8" x14ac:dyDescent="0.25">
      <c r="H221"/>
    </row>
    <row r="222" spans="8:8" x14ac:dyDescent="0.25">
      <c r="H222"/>
    </row>
    <row r="223" spans="8:8" x14ac:dyDescent="0.25">
      <c r="H223"/>
    </row>
    <row r="224" spans="8:8" x14ac:dyDescent="0.25">
      <c r="H224"/>
    </row>
    <row r="225" spans="8:8" x14ac:dyDescent="0.25">
      <c r="H225"/>
    </row>
    <row r="226" spans="8:8" x14ac:dyDescent="0.25">
      <c r="H226"/>
    </row>
    <row r="227" spans="8:8" x14ac:dyDescent="0.25">
      <c r="H227"/>
    </row>
    <row r="228" spans="8:8" x14ac:dyDescent="0.25">
      <c r="H228"/>
    </row>
    <row r="229" spans="8:8" x14ac:dyDescent="0.25">
      <c r="H229"/>
    </row>
    <row r="230" spans="8:8" x14ac:dyDescent="0.25">
      <c r="H230"/>
    </row>
    <row r="231" spans="8:8" x14ac:dyDescent="0.25">
      <c r="H231"/>
    </row>
    <row r="232" spans="8:8" x14ac:dyDescent="0.25">
      <c r="H232"/>
    </row>
  </sheetData>
  <mergeCells count="59">
    <mergeCell ref="B143:B151"/>
    <mergeCell ref="S143:S151"/>
    <mergeCell ref="N2:O2"/>
    <mergeCell ref="J157:M157"/>
    <mergeCell ref="B124:B132"/>
    <mergeCell ref="S124:S132"/>
    <mergeCell ref="B133:B142"/>
    <mergeCell ref="S133:S142"/>
    <mergeCell ref="B97:B105"/>
    <mergeCell ref="S97:S105"/>
    <mergeCell ref="B106:B114"/>
    <mergeCell ref="S106:S114"/>
    <mergeCell ref="B115:B123"/>
    <mergeCell ref="S115:S123"/>
    <mergeCell ref="B88:B96"/>
    <mergeCell ref="B42:B50"/>
    <mergeCell ref="B51:B59"/>
    <mergeCell ref="B60:B68"/>
    <mergeCell ref="B69:B78"/>
    <mergeCell ref="B79:B87"/>
    <mergeCell ref="B3:B12"/>
    <mergeCell ref="B13:B23"/>
    <mergeCell ref="B33:B41"/>
    <mergeCell ref="B24:B32"/>
    <mergeCell ref="S3:S12"/>
    <mergeCell ref="S13:S23"/>
    <mergeCell ref="S24:S32"/>
    <mergeCell ref="S33:S41"/>
    <mergeCell ref="O3:O12"/>
    <mergeCell ref="O13:O23"/>
    <mergeCell ref="O24:O32"/>
    <mergeCell ref="O33:O41"/>
    <mergeCell ref="T1:V1"/>
    <mergeCell ref="Z1:AB1"/>
    <mergeCell ref="I152:M152"/>
    <mergeCell ref="I155:M155"/>
    <mergeCell ref="I1:K1"/>
    <mergeCell ref="L2:M2"/>
    <mergeCell ref="S42:S50"/>
    <mergeCell ref="S51:S59"/>
    <mergeCell ref="S60:S68"/>
    <mergeCell ref="S69:S78"/>
    <mergeCell ref="S79:S87"/>
    <mergeCell ref="S88:S96"/>
    <mergeCell ref="W1:Y1"/>
    <mergeCell ref="W153:Y153"/>
    <mergeCell ref="T153:V153"/>
    <mergeCell ref="Z153:AB153"/>
    <mergeCell ref="O115:O123"/>
    <mergeCell ref="O124:O132"/>
    <mergeCell ref="O133:O142"/>
    <mergeCell ref="O42:O50"/>
    <mergeCell ref="O51:O59"/>
    <mergeCell ref="O60:O68"/>
    <mergeCell ref="O69:O78"/>
    <mergeCell ref="O79:O87"/>
    <mergeCell ref="O88:O96"/>
    <mergeCell ref="O97:O105"/>
    <mergeCell ref="O106:O114"/>
  </mergeCells>
  <conditionalFormatting sqref="C3:C151">
    <cfRule type="expression" dxfId="33" priority="2">
      <formula>$L3="Pagado"</formula>
    </cfRule>
  </conditionalFormatting>
  <conditionalFormatting sqref="I3:I151">
    <cfRule type="expression" dxfId="32" priority="9">
      <formula>$I3="NO PAGADO"</formula>
    </cfRule>
    <cfRule type="expression" dxfId="31" priority="12">
      <formula>$I3="Pagado"</formula>
    </cfRule>
  </conditionalFormatting>
  <conditionalFormatting sqref="J3:J151">
    <cfRule type="expression" dxfId="30" priority="11">
      <formula>$J3="Pagado"</formula>
    </cfRule>
  </conditionalFormatting>
  <conditionalFormatting sqref="K3:K151">
    <cfRule type="expression" dxfId="29" priority="10">
      <formula>$K3="Pagado"</formula>
    </cfRule>
  </conditionalFormatting>
  <conditionalFormatting sqref="M3:M151">
    <cfRule type="expression" dxfId="28" priority="3">
      <formula>$M3=0</formula>
    </cfRule>
    <cfRule type="expression" dxfId="27" priority="7">
      <formula>$M3=1</formula>
    </cfRule>
  </conditionalFormatting>
  <conditionalFormatting sqref="T3:T152">
    <cfRule type="expression" dxfId="26" priority="5">
      <formula>ISNUMBER(V3)</formula>
    </cfRule>
  </conditionalFormatting>
  <conditionalFormatting sqref="U3:U152">
    <cfRule type="expression" dxfId="25" priority="6">
      <formula>ISNUMBER(V3)</formula>
    </cfRule>
  </conditionalFormatting>
  <conditionalFormatting sqref="V3:V152">
    <cfRule type="expression" dxfId="24" priority="8">
      <formula>ISNUMBER(V3)</formula>
    </cfRule>
  </conditionalFormatting>
  <conditionalFormatting sqref="W3:Y152">
    <cfRule type="expression" dxfId="23" priority="1">
      <formula>ISNUMBER(W3)</formula>
    </cfRule>
  </conditionalFormatting>
  <conditionalFormatting sqref="Z3:AB152">
    <cfRule type="expression" dxfId="22" priority="4">
      <formula>ISNUMBER(Z3)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6F28-80B9-44D7-A0E1-9809634A2857}">
  <dimension ref="A1:X228"/>
  <sheetViews>
    <sheetView zoomScale="82" zoomScaleNormal="82" workbookViewId="0">
      <selection activeCell="G149" sqref="G149"/>
    </sheetView>
  </sheetViews>
  <sheetFormatPr baseColWidth="10" defaultColWidth="11.42578125" defaultRowHeight="15" x14ac:dyDescent="0.25"/>
  <cols>
    <col min="1" max="1" width="5.7109375" style="25" customWidth="1"/>
    <col min="2" max="2" width="19.5703125" customWidth="1"/>
    <col min="3" max="3" width="6.28515625" customWidth="1"/>
    <col min="4" max="4" width="10" customWidth="1"/>
    <col min="5" max="5" width="15.7109375" customWidth="1"/>
    <col min="6" max="6" width="6" customWidth="1"/>
    <col min="7" max="7" width="15.7109375" style="7" customWidth="1"/>
    <col min="8" max="8" width="15.7109375" customWidth="1"/>
    <col min="9" max="9" width="6.85546875" customWidth="1"/>
    <col min="10" max="10" width="7" customWidth="1"/>
    <col min="11" max="11" width="5" customWidth="1"/>
    <col min="12" max="12" width="5.140625" customWidth="1"/>
    <col min="13" max="13" width="9.85546875" hidden="1" customWidth="1"/>
    <col min="14" max="14" width="12.5703125" hidden="1" customWidth="1"/>
    <col min="15" max="17" width="13.85546875" customWidth="1"/>
    <col min="18" max="18" width="13.42578125" style="7" customWidth="1"/>
    <col min="19" max="20" width="15.7109375" style="1" customWidth="1"/>
    <col min="21" max="21" width="15.7109375" customWidth="1"/>
    <col min="22" max="23" width="13.7109375" customWidth="1"/>
    <col min="24" max="24" width="14.140625" customWidth="1"/>
  </cols>
  <sheetData>
    <row r="1" spans="2:24" x14ac:dyDescent="0.25">
      <c r="B1" s="1"/>
      <c r="C1" s="1" t="s">
        <v>0</v>
      </c>
      <c r="D1" s="1"/>
      <c r="E1" s="1"/>
      <c r="F1" s="1"/>
      <c r="H1" s="141" t="s">
        <v>1</v>
      </c>
      <c r="I1" s="142"/>
      <c r="J1" s="181"/>
      <c r="K1" s="1"/>
      <c r="L1" s="1" t="s">
        <v>3</v>
      </c>
      <c r="O1" s="1"/>
      <c r="P1" s="1"/>
      <c r="Q1" s="1"/>
      <c r="S1" s="140" t="s">
        <v>4</v>
      </c>
      <c r="T1" s="140"/>
      <c r="U1" s="140"/>
      <c r="V1" s="140" t="s">
        <v>6</v>
      </c>
      <c r="W1" s="140"/>
      <c r="X1" s="140"/>
    </row>
    <row r="2" spans="2:24" ht="15.75" thickBot="1" x14ac:dyDescent="0.3">
      <c r="B2" s="39" t="s">
        <v>7</v>
      </c>
      <c r="C2" s="42" t="s">
        <v>56</v>
      </c>
      <c r="D2" s="37" t="s">
        <v>9</v>
      </c>
      <c r="E2" s="37" t="s">
        <v>10</v>
      </c>
      <c r="F2" s="121" t="s">
        <v>11</v>
      </c>
      <c r="G2" s="38" t="s">
        <v>57</v>
      </c>
      <c r="H2" s="39" t="s">
        <v>10</v>
      </c>
      <c r="I2" s="22" t="s">
        <v>75</v>
      </c>
      <c r="J2" s="24" t="s">
        <v>16</v>
      </c>
      <c r="K2" s="182" t="s">
        <v>17</v>
      </c>
      <c r="L2" s="182"/>
      <c r="M2" s="141" t="s">
        <v>18</v>
      </c>
      <c r="N2" s="142"/>
      <c r="O2" s="79" t="s">
        <v>58</v>
      </c>
      <c r="P2" s="3" t="s">
        <v>20</v>
      </c>
      <c r="Q2" s="79" t="s">
        <v>21</v>
      </c>
      <c r="R2" s="7" t="s">
        <v>22</v>
      </c>
      <c r="S2" s="36" t="s">
        <v>23</v>
      </c>
      <c r="T2" s="36" t="s">
        <v>24</v>
      </c>
      <c r="U2" s="36" t="s">
        <v>25</v>
      </c>
      <c r="V2" s="122" t="s">
        <v>59</v>
      </c>
      <c r="W2" s="122" t="s">
        <v>27</v>
      </c>
      <c r="X2" s="122" t="s">
        <v>25</v>
      </c>
    </row>
    <row r="3" spans="2:24" x14ac:dyDescent="0.25">
      <c r="B3" s="183" t="str">
        <f>'CA-A'!B3</f>
        <v>Luis Gomez</v>
      </c>
      <c r="D3" s="10"/>
      <c r="E3" s="2"/>
      <c r="F3" s="4"/>
      <c r="G3" s="29"/>
      <c r="H3" t="str">
        <f ca="1">IF(AND(ISNUMBER(G3),(G3&lt;=TODAY())),"NO PAGADO","")</f>
        <v/>
      </c>
      <c r="K3" s="17"/>
      <c r="L3" s="18"/>
      <c r="M3" t="str">
        <f>IF(L3=1,D3,"")</f>
        <v/>
      </c>
      <c r="N3" s="139">
        <f>SUM(M3:M11)</f>
        <v>0</v>
      </c>
      <c r="O3" s="9">
        <f>D3*F3</f>
        <v>0</v>
      </c>
      <c r="P3" s="9">
        <f>D3*0.04</f>
        <v>0</v>
      </c>
      <c r="Q3" s="14">
        <f>D3*(F3-0.04)</f>
        <v>0</v>
      </c>
      <c r="R3" s="176">
        <f>SUM(D3:D11)-N3</f>
        <v>0</v>
      </c>
      <c r="S3" s="28" t="str">
        <f ca="1">IF(H3="NO PAGADO",O3,"")</f>
        <v/>
      </c>
      <c r="T3" s="28" t="str">
        <f ca="1">IF(H3="NO PAGADO",P3,"")</f>
        <v/>
      </c>
      <c r="U3" s="9" t="str">
        <f t="shared" ref="U3:U67" ca="1" si="0">IF(H3="NO PAGADO",Q3,"")</f>
        <v/>
      </c>
      <c r="V3" s="33" t="str">
        <f ca="1">IF(H3="PAGADO",O3,"")</f>
        <v/>
      </c>
      <c r="W3" s="33" t="str">
        <f ca="1">IF(H3="PAGADO",P3,"")</f>
        <v/>
      </c>
      <c r="X3" s="33" t="str">
        <f ca="1">IF(H3="PAGADO",Q3,"")</f>
        <v/>
      </c>
    </row>
    <row r="4" spans="2:24" x14ac:dyDescent="0.25">
      <c r="B4" s="184"/>
      <c r="D4" s="11"/>
      <c r="F4" s="6"/>
      <c r="G4" s="30"/>
      <c r="K4" s="7"/>
      <c r="L4" s="19"/>
      <c r="M4" t="str">
        <f t="shared" ref="M4:M68" si="1">IF(L4=1,D4,"")</f>
        <v/>
      </c>
      <c r="N4" s="139"/>
      <c r="O4" s="9">
        <f t="shared" ref="O4:O10" si="2">D4*F4</f>
        <v>0</v>
      </c>
      <c r="P4" s="9">
        <f t="shared" ref="P4:P10" si="3">D4*0.04</f>
        <v>0</v>
      </c>
      <c r="Q4" s="14">
        <f t="shared" ref="Q4:Q10" si="4">D4*(F4-0.04)</f>
        <v>0</v>
      </c>
      <c r="R4" s="177"/>
      <c r="S4" s="28"/>
      <c r="T4" s="28"/>
      <c r="U4" s="9"/>
      <c r="V4" s="33"/>
      <c r="W4" s="33"/>
      <c r="X4" s="33"/>
    </row>
    <row r="5" spans="2:24" hidden="1" x14ac:dyDescent="0.25">
      <c r="B5" s="184"/>
      <c r="D5" s="11"/>
      <c r="F5" s="6"/>
      <c r="G5" s="30"/>
      <c r="K5" s="7"/>
      <c r="L5" s="19"/>
      <c r="M5" t="str">
        <f t="shared" si="1"/>
        <v/>
      </c>
      <c r="N5" s="139"/>
      <c r="O5" s="9">
        <f t="shared" si="2"/>
        <v>0</v>
      </c>
      <c r="P5" s="9">
        <f t="shared" si="3"/>
        <v>0</v>
      </c>
      <c r="Q5" s="14">
        <f t="shared" si="4"/>
        <v>0</v>
      </c>
      <c r="R5" s="177"/>
      <c r="S5" s="28"/>
      <c r="T5" s="28"/>
      <c r="U5" s="9"/>
      <c r="V5" s="33"/>
      <c r="W5" s="33"/>
      <c r="X5" s="33"/>
    </row>
    <row r="6" spans="2:24" hidden="1" x14ac:dyDescent="0.25">
      <c r="B6" s="184"/>
      <c r="D6" s="11"/>
      <c r="F6" s="6"/>
      <c r="G6" s="30"/>
      <c r="K6" s="7"/>
      <c r="L6" s="19"/>
      <c r="M6" t="str">
        <f t="shared" si="1"/>
        <v/>
      </c>
      <c r="N6" s="139"/>
      <c r="O6" s="9">
        <f t="shared" si="2"/>
        <v>0</v>
      </c>
      <c r="P6" s="9">
        <f t="shared" si="3"/>
        <v>0</v>
      </c>
      <c r="Q6" s="14">
        <f t="shared" si="4"/>
        <v>0</v>
      </c>
      <c r="R6" s="177"/>
      <c r="S6" s="28"/>
      <c r="T6" s="28"/>
      <c r="U6" s="9"/>
      <c r="V6" s="33"/>
      <c r="W6" s="33"/>
      <c r="X6" s="33"/>
    </row>
    <row r="7" spans="2:24" hidden="1" x14ac:dyDescent="0.25">
      <c r="B7" s="184"/>
      <c r="D7" s="11"/>
      <c r="F7" s="6"/>
      <c r="G7" s="30"/>
      <c r="K7" s="7"/>
      <c r="L7" s="19"/>
      <c r="M7" t="str">
        <f t="shared" si="1"/>
        <v/>
      </c>
      <c r="N7" s="139"/>
      <c r="O7" s="9">
        <f t="shared" si="2"/>
        <v>0</v>
      </c>
      <c r="P7" s="9">
        <f t="shared" si="3"/>
        <v>0</v>
      </c>
      <c r="Q7" s="14">
        <f t="shared" si="4"/>
        <v>0</v>
      </c>
      <c r="R7" s="177"/>
      <c r="S7" s="28"/>
      <c r="T7" s="28"/>
      <c r="U7" s="9"/>
      <c r="V7" s="33"/>
      <c r="W7" s="33"/>
      <c r="X7" s="33"/>
    </row>
    <row r="8" spans="2:24" hidden="1" x14ac:dyDescent="0.25">
      <c r="B8" s="184"/>
      <c r="D8" s="11"/>
      <c r="F8" s="6"/>
      <c r="G8" s="30"/>
      <c r="K8" s="7"/>
      <c r="L8" s="19"/>
      <c r="M8" t="str">
        <f t="shared" si="1"/>
        <v/>
      </c>
      <c r="N8" s="139"/>
      <c r="O8" s="9">
        <f t="shared" si="2"/>
        <v>0</v>
      </c>
      <c r="P8" s="9">
        <f t="shared" si="3"/>
        <v>0</v>
      </c>
      <c r="Q8" s="14">
        <f t="shared" si="4"/>
        <v>0</v>
      </c>
      <c r="R8" s="177"/>
      <c r="S8" s="28"/>
      <c r="T8" s="28"/>
      <c r="U8" s="9"/>
      <c r="V8" s="33"/>
      <c r="W8" s="33"/>
      <c r="X8" s="33"/>
    </row>
    <row r="9" spans="2:24" hidden="1" x14ac:dyDescent="0.25">
      <c r="B9" s="184"/>
      <c r="D9" s="11"/>
      <c r="F9" s="6"/>
      <c r="G9" s="30"/>
      <c r="K9" s="7"/>
      <c r="L9" s="19"/>
      <c r="M9" t="str">
        <f t="shared" si="1"/>
        <v/>
      </c>
      <c r="N9" s="139"/>
      <c r="O9" s="9">
        <f t="shared" si="2"/>
        <v>0</v>
      </c>
      <c r="P9" s="9">
        <f t="shared" si="3"/>
        <v>0</v>
      </c>
      <c r="Q9" s="14">
        <f t="shared" si="4"/>
        <v>0</v>
      </c>
      <c r="R9" s="177"/>
      <c r="S9" s="28"/>
      <c r="T9" s="28"/>
      <c r="U9" s="9"/>
      <c r="V9" s="33"/>
      <c r="W9" s="33"/>
      <c r="X9" s="33"/>
    </row>
    <row r="10" spans="2:24" hidden="1" x14ac:dyDescent="0.25">
      <c r="B10" s="184"/>
      <c r="D10" s="11"/>
      <c r="F10" s="6"/>
      <c r="G10" s="30"/>
      <c r="K10" s="7"/>
      <c r="L10" s="19"/>
      <c r="M10" t="str">
        <f t="shared" si="1"/>
        <v/>
      </c>
      <c r="N10" s="139"/>
      <c r="O10" s="9">
        <f t="shared" si="2"/>
        <v>0</v>
      </c>
      <c r="P10" s="9">
        <f t="shared" si="3"/>
        <v>0</v>
      </c>
      <c r="Q10" s="14">
        <f t="shared" si="4"/>
        <v>0</v>
      </c>
      <c r="R10" s="177"/>
      <c r="S10" s="28"/>
      <c r="T10" s="28"/>
      <c r="U10" s="9"/>
      <c r="V10" s="33"/>
      <c r="W10" s="33"/>
      <c r="X10" s="33"/>
    </row>
    <row r="11" spans="2:24" ht="15.75" thickBot="1" x14ac:dyDescent="0.3">
      <c r="B11" s="185"/>
      <c r="C11" s="3"/>
      <c r="D11" s="119"/>
      <c r="E11" s="3"/>
      <c r="F11" s="5"/>
      <c r="G11" s="31"/>
      <c r="H11" s="3" t="str">
        <f t="shared" ref="H11:H16" ca="1" si="5">IF(AND(ISNUMBER(G11),(G11&lt;=TODAY())),"NO PAGADO","")</f>
        <v/>
      </c>
      <c r="I11" s="3"/>
      <c r="J11" s="3"/>
      <c r="K11" s="16"/>
      <c r="L11" s="20"/>
      <c r="M11" t="str">
        <f t="shared" si="1"/>
        <v/>
      </c>
      <c r="N11" s="139"/>
      <c r="O11" s="21">
        <f>D11*F11</f>
        <v>0</v>
      </c>
      <c r="P11" s="21">
        <f>D11*0.04</f>
        <v>0</v>
      </c>
      <c r="Q11" s="15">
        <f>D11*(F11-0.04)</f>
        <v>0</v>
      </c>
      <c r="R11" s="178"/>
      <c r="S11" s="27" t="str">
        <f t="shared" ref="S11:S68" ca="1" si="6">IF(H11="NO PAGADO",O11,"")</f>
        <v/>
      </c>
      <c r="T11" s="28" t="str">
        <f t="shared" ref="T11:T68" ca="1" si="7">IF(H11="NO PAGADO",P11,"")</f>
        <v/>
      </c>
      <c r="U11" s="21" t="str">
        <f t="shared" ca="1" si="0"/>
        <v/>
      </c>
      <c r="V11" s="34" t="str">
        <f t="shared" ref="V11:V68" ca="1" si="8">IF(H11="PAGADO",O11,"")</f>
        <v/>
      </c>
      <c r="W11" s="34" t="str">
        <f t="shared" ref="W11:W68" ca="1" si="9">IF(H11="PAGADO",P11,"")</f>
        <v/>
      </c>
      <c r="X11" s="34" t="str">
        <f t="shared" ref="X11:X68" ca="1" si="10">IF(H11="PAGADO",Q11,"")</f>
        <v/>
      </c>
    </row>
    <row r="12" spans="2:24" x14ac:dyDescent="0.25">
      <c r="B12" s="196" t="str">
        <f>'CA-A'!B13</f>
        <v>Cirila Pianto</v>
      </c>
      <c r="C12" s="2"/>
      <c r="D12" s="11"/>
      <c r="F12" s="6"/>
      <c r="G12" s="30"/>
      <c r="H12" t="str">
        <f t="shared" ca="1" si="5"/>
        <v/>
      </c>
      <c r="I12" s="2"/>
      <c r="J12" s="2"/>
      <c r="K12" s="17"/>
      <c r="L12" s="18"/>
      <c r="M12" t="str">
        <f t="shared" si="1"/>
        <v/>
      </c>
      <c r="N12" s="139">
        <f>SUM(M12:M21)</f>
        <v>0</v>
      </c>
      <c r="O12" s="9">
        <f t="shared" ref="O12:O21" si="11">D12*F12</f>
        <v>0</v>
      </c>
      <c r="P12" s="9">
        <f t="shared" ref="P12:P21" si="12">D12*0.04</f>
        <v>0</v>
      </c>
      <c r="Q12" s="14">
        <f t="shared" ref="Q12:Q21" si="13">D12*(F12-0.04)</f>
        <v>0</v>
      </c>
      <c r="R12" s="176">
        <f>SUM(D12:D21)-N12</f>
        <v>0</v>
      </c>
      <c r="S12" s="28" t="str">
        <f t="shared" ca="1" si="6"/>
        <v/>
      </c>
      <c r="T12" s="26" t="str">
        <f t="shared" ca="1" si="7"/>
        <v/>
      </c>
      <c r="U12" s="9" t="str">
        <f t="shared" ca="1" si="0"/>
        <v/>
      </c>
      <c r="V12" s="35" t="str">
        <f t="shared" ca="1" si="8"/>
        <v/>
      </c>
      <c r="W12" s="35" t="str">
        <f t="shared" ca="1" si="9"/>
        <v/>
      </c>
      <c r="X12" s="35" t="str">
        <f t="shared" ca="1" si="10"/>
        <v/>
      </c>
    </row>
    <row r="13" spans="2:24" x14ac:dyDescent="0.25">
      <c r="B13" s="197"/>
      <c r="D13" s="11"/>
      <c r="F13" s="6"/>
      <c r="G13" s="30"/>
      <c r="K13" s="7"/>
      <c r="L13" s="19"/>
      <c r="N13" s="139"/>
      <c r="O13" s="9"/>
      <c r="P13" s="9"/>
      <c r="Q13" s="14"/>
      <c r="R13" s="177"/>
      <c r="S13" s="28"/>
      <c r="T13" s="28"/>
      <c r="U13" s="9"/>
      <c r="V13" s="33"/>
      <c r="W13" s="33"/>
      <c r="X13" s="33"/>
    </row>
    <row r="14" spans="2:24" x14ac:dyDescent="0.25">
      <c r="B14" s="197"/>
      <c r="D14" s="11"/>
      <c r="F14" s="6"/>
      <c r="G14" s="30"/>
      <c r="H14" t="str">
        <f t="shared" ca="1" si="5"/>
        <v/>
      </c>
      <c r="K14" s="7"/>
      <c r="L14" s="19"/>
      <c r="M14" t="str">
        <f t="shared" si="1"/>
        <v/>
      </c>
      <c r="N14" s="139"/>
      <c r="O14" s="9">
        <f t="shared" si="11"/>
        <v>0</v>
      </c>
      <c r="P14" s="9">
        <f t="shared" si="12"/>
        <v>0</v>
      </c>
      <c r="Q14" s="14">
        <f t="shared" si="13"/>
        <v>0</v>
      </c>
      <c r="R14" s="177"/>
      <c r="S14" s="28" t="str">
        <f t="shared" ca="1" si="6"/>
        <v/>
      </c>
      <c r="T14" s="28" t="str">
        <f t="shared" ca="1" si="7"/>
        <v/>
      </c>
      <c r="U14" s="9" t="str">
        <f t="shared" ca="1" si="0"/>
        <v/>
      </c>
      <c r="V14" s="33" t="str">
        <f t="shared" ca="1" si="8"/>
        <v/>
      </c>
      <c r="W14" s="33" t="str">
        <f t="shared" ca="1" si="9"/>
        <v/>
      </c>
      <c r="X14" s="33" t="str">
        <f t="shared" ca="1" si="10"/>
        <v/>
      </c>
    </row>
    <row r="15" spans="2:24" x14ac:dyDescent="0.25">
      <c r="B15" s="197"/>
      <c r="D15" s="113"/>
      <c r="F15" s="6"/>
      <c r="G15" s="30"/>
      <c r="H15" t="str">
        <f t="shared" ca="1" si="5"/>
        <v/>
      </c>
      <c r="K15" s="7"/>
      <c r="L15" s="19"/>
      <c r="M15" t="str">
        <f t="shared" si="1"/>
        <v/>
      </c>
      <c r="N15" s="139"/>
      <c r="O15" s="9">
        <f t="shared" si="11"/>
        <v>0</v>
      </c>
      <c r="P15" s="9">
        <f t="shared" si="12"/>
        <v>0</v>
      </c>
      <c r="Q15" s="14">
        <f t="shared" si="13"/>
        <v>0</v>
      </c>
      <c r="R15" s="177"/>
      <c r="S15" s="28" t="str">
        <f t="shared" ca="1" si="6"/>
        <v/>
      </c>
      <c r="T15" s="28" t="str">
        <f t="shared" ca="1" si="7"/>
        <v/>
      </c>
      <c r="U15" s="9" t="str">
        <f t="shared" ca="1" si="0"/>
        <v/>
      </c>
      <c r="V15" s="33" t="str">
        <f t="shared" ca="1" si="8"/>
        <v/>
      </c>
      <c r="W15" s="33" t="str">
        <f t="shared" ca="1" si="9"/>
        <v/>
      </c>
      <c r="X15" s="33" t="str">
        <f t="shared" ca="1" si="10"/>
        <v/>
      </c>
    </row>
    <row r="16" spans="2:24" x14ac:dyDescent="0.25">
      <c r="B16" s="197"/>
      <c r="D16" s="113"/>
      <c r="F16" s="6"/>
      <c r="G16" s="30"/>
      <c r="H16" t="str">
        <f t="shared" ca="1" si="5"/>
        <v/>
      </c>
      <c r="K16" s="7"/>
      <c r="L16" s="19"/>
      <c r="M16" t="str">
        <f t="shared" si="1"/>
        <v/>
      </c>
      <c r="N16" s="139"/>
      <c r="O16" s="9">
        <f t="shared" si="11"/>
        <v>0</v>
      </c>
      <c r="P16" s="9">
        <f t="shared" si="12"/>
        <v>0</v>
      </c>
      <c r="Q16" s="14">
        <f t="shared" si="13"/>
        <v>0</v>
      </c>
      <c r="R16" s="177"/>
      <c r="S16" s="28" t="str">
        <f t="shared" ca="1" si="6"/>
        <v/>
      </c>
      <c r="T16" s="28" t="str">
        <f t="shared" ca="1" si="7"/>
        <v/>
      </c>
      <c r="U16" s="9" t="str">
        <f t="shared" ca="1" si="0"/>
        <v/>
      </c>
      <c r="V16" s="33" t="str">
        <f t="shared" ca="1" si="8"/>
        <v/>
      </c>
      <c r="W16" s="33" t="str">
        <f t="shared" ca="1" si="9"/>
        <v/>
      </c>
      <c r="X16" s="33" t="str">
        <f t="shared" ca="1" si="10"/>
        <v/>
      </c>
    </row>
    <row r="17" spans="1:24" hidden="1" x14ac:dyDescent="0.25">
      <c r="A17" s="25">
        <v>2</v>
      </c>
      <c r="B17" s="197"/>
      <c r="D17" s="11"/>
      <c r="F17" s="6"/>
      <c r="G17" s="30"/>
      <c r="H17" t="str">
        <f t="shared" ref="H17:H23" ca="1" si="14">IF(AND(ISNUMBER(G17),(G17&lt;=TODAY())),"NO PAGADO","")</f>
        <v/>
      </c>
      <c r="K17" s="7"/>
      <c r="L17" s="19"/>
      <c r="M17" t="str">
        <f t="shared" si="1"/>
        <v/>
      </c>
      <c r="N17" s="139"/>
      <c r="O17" s="9">
        <f t="shared" si="11"/>
        <v>0</v>
      </c>
      <c r="P17" s="9">
        <f t="shared" si="12"/>
        <v>0</v>
      </c>
      <c r="Q17" s="14">
        <f t="shared" si="13"/>
        <v>0</v>
      </c>
      <c r="R17" s="177"/>
      <c r="S17" s="28" t="str">
        <f t="shared" ca="1" si="6"/>
        <v/>
      </c>
      <c r="T17" s="28" t="str">
        <f t="shared" ca="1" si="7"/>
        <v/>
      </c>
      <c r="U17" s="9" t="str">
        <f t="shared" ca="1" si="0"/>
        <v/>
      </c>
      <c r="V17" s="33" t="str">
        <f t="shared" ca="1" si="8"/>
        <v/>
      </c>
      <c r="W17" s="33" t="str">
        <f t="shared" ca="1" si="9"/>
        <v/>
      </c>
      <c r="X17" s="33" t="str">
        <f t="shared" ca="1" si="10"/>
        <v/>
      </c>
    </row>
    <row r="18" spans="1:24" hidden="1" x14ac:dyDescent="0.25">
      <c r="B18" s="197"/>
      <c r="D18" s="11"/>
      <c r="F18" s="6"/>
      <c r="G18" s="30"/>
      <c r="H18" t="str">
        <f t="shared" ca="1" si="14"/>
        <v/>
      </c>
      <c r="K18" s="7"/>
      <c r="L18" s="19"/>
      <c r="M18" t="str">
        <f t="shared" si="1"/>
        <v/>
      </c>
      <c r="N18" s="139"/>
      <c r="O18" s="9">
        <f t="shared" si="11"/>
        <v>0</v>
      </c>
      <c r="P18" s="9">
        <f t="shared" si="12"/>
        <v>0</v>
      </c>
      <c r="Q18" s="14">
        <f t="shared" si="13"/>
        <v>0</v>
      </c>
      <c r="R18" s="177"/>
      <c r="S18" s="28" t="str">
        <f t="shared" ca="1" si="6"/>
        <v/>
      </c>
      <c r="T18" s="28" t="str">
        <f t="shared" ca="1" si="7"/>
        <v/>
      </c>
      <c r="U18" s="9" t="str">
        <f t="shared" ca="1" si="0"/>
        <v/>
      </c>
      <c r="V18" s="33" t="str">
        <f t="shared" ca="1" si="8"/>
        <v/>
      </c>
      <c r="W18" s="33" t="str">
        <f t="shared" ca="1" si="9"/>
        <v/>
      </c>
      <c r="X18" s="33" t="str">
        <f t="shared" ca="1" si="10"/>
        <v/>
      </c>
    </row>
    <row r="19" spans="1:24" hidden="1" x14ac:dyDescent="0.25">
      <c r="B19" s="197"/>
      <c r="D19" s="11"/>
      <c r="F19" s="6"/>
      <c r="G19" s="30"/>
      <c r="H19" t="str">
        <f t="shared" ca="1" si="14"/>
        <v/>
      </c>
      <c r="K19" s="7"/>
      <c r="L19" s="19"/>
      <c r="M19" t="str">
        <f t="shared" si="1"/>
        <v/>
      </c>
      <c r="N19" s="139"/>
      <c r="O19" s="9">
        <f t="shared" si="11"/>
        <v>0</v>
      </c>
      <c r="P19" s="9">
        <f t="shared" si="12"/>
        <v>0</v>
      </c>
      <c r="Q19" s="14">
        <f t="shared" si="13"/>
        <v>0</v>
      </c>
      <c r="R19" s="177"/>
      <c r="S19" s="28" t="str">
        <f t="shared" ca="1" si="6"/>
        <v/>
      </c>
      <c r="T19" s="28" t="str">
        <f t="shared" ca="1" si="7"/>
        <v/>
      </c>
      <c r="U19" s="9" t="str">
        <f t="shared" ca="1" si="0"/>
        <v/>
      </c>
      <c r="V19" s="33" t="str">
        <f t="shared" ca="1" si="8"/>
        <v/>
      </c>
      <c r="W19" s="33" t="str">
        <f t="shared" ca="1" si="9"/>
        <v/>
      </c>
      <c r="X19" s="33" t="str">
        <f t="shared" ca="1" si="10"/>
        <v/>
      </c>
    </row>
    <row r="20" spans="1:24" hidden="1" x14ac:dyDescent="0.25">
      <c r="B20" s="197"/>
      <c r="D20" s="11"/>
      <c r="F20" s="6"/>
      <c r="G20" s="30"/>
      <c r="H20" t="str">
        <f t="shared" ca="1" si="14"/>
        <v/>
      </c>
      <c r="K20" s="7"/>
      <c r="L20" s="19"/>
      <c r="M20" t="str">
        <f t="shared" si="1"/>
        <v/>
      </c>
      <c r="N20" s="139"/>
      <c r="O20" s="9">
        <f t="shared" si="11"/>
        <v>0</v>
      </c>
      <c r="P20" s="9">
        <f t="shared" si="12"/>
        <v>0</v>
      </c>
      <c r="Q20" s="14">
        <f t="shared" si="13"/>
        <v>0</v>
      </c>
      <c r="R20" s="177"/>
      <c r="S20" s="28" t="str">
        <f t="shared" ca="1" si="6"/>
        <v/>
      </c>
      <c r="T20" s="28" t="str">
        <f t="shared" ca="1" si="7"/>
        <v/>
      </c>
      <c r="U20" s="9" t="str">
        <f t="shared" ca="1" si="0"/>
        <v/>
      </c>
      <c r="V20" s="33" t="str">
        <f t="shared" ca="1" si="8"/>
        <v/>
      </c>
      <c r="W20" s="33" t="str">
        <f t="shared" ca="1" si="9"/>
        <v/>
      </c>
      <c r="X20" s="33" t="str">
        <f t="shared" ca="1" si="10"/>
        <v/>
      </c>
    </row>
    <row r="21" spans="1:24" ht="15.75" thickBot="1" x14ac:dyDescent="0.3">
      <c r="B21" s="198"/>
      <c r="C21" s="3"/>
      <c r="D21" s="12"/>
      <c r="E21" s="3"/>
      <c r="F21" s="5"/>
      <c r="G21" s="31"/>
      <c r="H21" s="3" t="str">
        <f t="shared" ca="1" si="14"/>
        <v/>
      </c>
      <c r="I21" s="3"/>
      <c r="J21" s="3"/>
      <c r="K21" s="16"/>
      <c r="L21" s="20"/>
      <c r="M21" t="str">
        <f t="shared" si="1"/>
        <v/>
      </c>
      <c r="N21" s="139"/>
      <c r="O21" s="21">
        <f t="shared" si="11"/>
        <v>0</v>
      </c>
      <c r="P21" s="21">
        <f t="shared" si="12"/>
        <v>0</v>
      </c>
      <c r="Q21" s="15">
        <f t="shared" si="13"/>
        <v>0</v>
      </c>
      <c r="R21" s="178"/>
      <c r="S21" s="28" t="str">
        <f t="shared" ca="1" si="6"/>
        <v/>
      </c>
      <c r="T21" s="28" t="str">
        <f t="shared" ca="1" si="7"/>
        <v/>
      </c>
      <c r="U21" s="21" t="str">
        <f t="shared" ca="1" si="0"/>
        <v/>
      </c>
      <c r="V21" s="34" t="str">
        <f t="shared" ca="1" si="8"/>
        <v/>
      </c>
      <c r="W21" s="34" t="str">
        <f t="shared" ca="1" si="9"/>
        <v/>
      </c>
      <c r="X21" s="34" t="str">
        <f t="shared" ca="1" si="10"/>
        <v/>
      </c>
    </row>
    <row r="22" spans="1:24" ht="15" customHeight="1" x14ac:dyDescent="0.25">
      <c r="B22" s="148" t="str">
        <f>'CA-A'!B22</f>
        <v>Yudith Velarde</v>
      </c>
      <c r="C22" s="2"/>
      <c r="D22" s="10"/>
      <c r="E22" s="2"/>
      <c r="F22" s="4"/>
      <c r="G22" s="29"/>
      <c r="H22" t="str">
        <f t="shared" ca="1" si="14"/>
        <v/>
      </c>
      <c r="I22" s="2"/>
      <c r="J22" s="2"/>
      <c r="K22" s="17"/>
      <c r="L22" s="18"/>
      <c r="M22" t="str">
        <f t="shared" si="1"/>
        <v/>
      </c>
      <c r="N22" s="139">
        <f>SUM(M22:M30)</f>
        <v>0</v>
      </c>
      <c r="O22" s="8">
        <f>D22*F22</f>
        <v>0</v>
      </c>
      <c r="P22" s="8">
        <f>D22*0.04</f>
        <v>0</v>
      </c>
      <c r="Q22" s="13">
        <f>D22*(F22-0.04)</f>
        <v>0</v>
      </c>
      <c r="R22" s="176">
        <f>SUM(D22:D30)-N22</f>
        <v>0</v>
      </c>
      <c r="S22" s="26" t="str">
        <f t="shared" ca="1" si="6"/>
        <v/>
      </c>
      <c r="T22" s="26" t="str">
        <f t="shared" ca="1" si="7"/>
        <v/>
      </c>
      <c r="U22" s="8" t="str">
        <f t="shared" ca="1" si="0"/>
        <v/>
      </c>
      <c r="V22" s="35" t="str">
        <f t="shared" ca="1" si="8"/>
        <v/>
      </c>
      <c r="W22" s="35" t="str">
        <f t="shared" ca="1" si="9"/>
        <v/>
      </c>
      <c r="X22" s="35" t="str">
        <f t="shared" ca="1" si="10"/>
        <v/>
      </c>
    </row>
    <row r="23" spans="1:24" x14ac:dyDescent="0.25">
      <c r="B23" s="149"/>
      <c r="D23" s="11"/>
      <c r="F23" s="6"/>
      <c r="G23" s="30"/>
      <c r="H23" t="str">
        <f t="shared" ca="1" si="14"/>
        <v/>
      </c>
      <c r="K23" s="7"/>
      <c r="L23" s="19"/>
      <c r="M23" t="str">
        <f t="shared" si="1"/>
        <v/>
      </c>
      <c r="N23" s="139"/>
      <c r="O23" s="9">
        <f t="shared" ref="O23:O30" si="15">D23*F23</f>
        <v>0</v>
      </c>
      <c r="P23" s="9">
        <f t="shared" ref="P23:P30" si="16">D23*0.04</f>
        <v>0</v>
      </c>
      <c r="Q23" s="14">
        <f t="shared" ref="Q23:Q30" si="17">D23*(F23-0.04)</f>
        <v>0</v>
      </c>
      <c r="R23" s="177"/>
      <c r="S23" s="28" t="str">
        <f t="shared" ca="1" si="6"/>
        <v/>
      </c>
      <c r="T23" s="28" t="str">
        <f t="shared" ca="1" si="7"/>
        <v/>
      </c>
      <c r="U23" s="9" t="str">
        <f t="shared" ca="1" si="0"/>
        <v/>
      </c>
      <c r="V23" s="33" t="str">
        <f t="shared" ca="1" si="8"/>
        <v/>
      </c>
      <c r="W23" s="33" t="str">
        <f t="shared" ca="1" si="9"/>
        <v/>
      </c>
      <c r="X23" s="33" t="str">
        <f t="shared" ca="1" si="10"/>
        <v/>
      </c>
    </row>
    <row r="24" spans="1:24" x14ac:dyDescent="0.25">
      <c r="B24" s="149"/>
      <c r="D24" s="11"/>
      <c r="F24" s="6"/>
      <c r="G24" s="30"/>
      <c r="H24" t="str">
        <f ca="1">IF(AND(ISNUMBER(G24),(G24&lt;=TODAY())),"NO PAGADO","")</f>
        <v/>
      </c>
      <c r="K24" s="7"/>
      <c r="L24" s="19"/>
      <c r="M24" t="str">
        <f t="shared" si="1"/>
        <v/>
      </c>
      <c r="N24" s="139"/>
      <c r="O24" s="9">
        <f t="shared" si="15"/>
        <v>0</v>
      </c>
      <c r="P24" s="9">
        <f t="shared" si="16"/>
        <v>0</v>
      </c>
      <c r="Q24" s="14">
        <f t="shared" si="17"/>
        <v>0</v>
      </c>
      <c r="R24" s="177"/>
      <c r="S24" s="28" t="str">
        <f t="shared" ca="1" si="6"/>
        <v/>
      </c>
      <c r="T24" s="28" t="str">
        <f t="shared" ca="1" si="7"/>
        <v/>
      </c>
      <c r="U24" s="9" t="str">
        <f t="shared" ca="1" si="0"/>
        <v/>
      </c>
      <c r="V24" s="33" t="str">
        <f t="shared" ca="1" si="8"/>
        <v/>
      </c>
      <c r="W24" s="33" t="str">
        <f t="shared" ca="1" si="9"/>
        <v/>
      </c>
      <c r="X24" s="33" t="str">
        <f t="shared" ca="1" si="10"/>
        <v/>
      </c>
    </row>
    <row r="25" spans="1:24" hidden="1" x14ac:dyDescent="0.25">
      <c r="A25" s="25">
        <v>3</v>
      </c>
      <c r="B25" s="149"/>
      <c r="D25" s="11"/>
      <c r="F25" s="6"/>
      <c r="G25" s="30"/>
      <c r="H25" t="str">
        <f t="shared" ref="H25:H32" ca="1" si="18">IF(AND(ISNUMBER(G25),(G25&lt;=TODAY())),"NO PAGADO","")</f>
        <v/>
      </c>
      <c r="K25" s="7"/>
      <c r="L25" s="19"/>
      <c r="M25" t="str">
        <f t="shared" si="1"/>
        <v/>
      </c>
      <c r="N25" s="139"/>
      <c r="O25" s="9">
        <f t="shared" si="15"/>
        <v>0</v>
      </c>
      <c r="P25" s="9">
        <f t="shared" si="16"/>
        <v>0</v>
      </c>
      <c r="Q25" s="14">
        <f t="shared" si="17"/>
        <v>0</v>
      </c>
      <c r="R25" s="177"/>
      <c r="S25" s="28" t="str">
        <f t="shared" ca="1" si="6"/>
        <v/>
      </c>
      <c r="T25" s="28" t="str">
        <f t="shared" ca="1" si="7"/>
        <v/>
      </c>
      <c r="U25" s="9" t="str">
        <f t="shared" ca="1" si="0"/>
        <v/>
      </c>
      <c r="V25" s="33" t="str">
        <f t="shared" ca="1" si="8"/>
        <v/>
      </c>
      <c r="W25" s="33" t="str">
        <f t="shared" ca="1" si="9"/>
        <v/>
      </c>
      <c r="X25" s="33" t="str">
        <f t="shared" ca="1" si="10"/>
        <v/>
      </c>
    </row>
    <row r="26" spans="1:24" hidden="1" x14ac:dyDescent="0.25">
      <c r="B26" s="149"/>
      <c r="D26" s="11"/>
      <c r="F26" s="6"/>
      <c r="G26" s="30"/>
      <c r="H26" t="str">
        <f t="shared" ca="1" si="18"/>
        <v/>
      </c>
      <c r="K26" s="7"/>
      <c r="L26" s="19"/>
      <c r="M26" t="str">
        <f t="shared" si="1"/>
        <v/>
      </c>
      <c r="N26" s="139"/>
      <c r="O26" s="9">
        <f t="shared" si="15"/>
        <v>0</v>
      </c>
      <c r="P26" s="9">
        <f t="shared" si="16"/>
        <v>0</v>
      </c>
      <c r="Q26" s="14">
        <f t="shared" si="17"/>
        <v>0</v>
      </c>
      <c r="R26" s="177"/>
      <c r="S26" s="28" t="str">
        <f t="shared" ca="1" si="6"/>
        <v/>
      </c>
      <c r="T26" s="28" t="str">
        <f t="shared" ca="1" si="7"/>
        <v/>
      </c>
      <c r="U26" s="9" t="str">
        <f t="shared" ca="1" si="0"/>
        <v/>
      </c>
      <c r="V26" s="33" t="str">
        <f t="shared" ca="1" si="8"/>
        <v/>
      </c>
      <c r="W26" s="33" t="str">
        <f t="shared" ca="1" si="9"/>
        <v/>
      </c>
      <c r="X26" s="33" t="str">
        <f t="shared" ca="1" si="10"/>
        <v/>
      </c>
    </row>
    <row r="27" spans="1:24" hidden="1" x14ac:dyDescent="0.25">
      <c r="B27" s="149"/>
      <c r="D27" s="11"/>
      <c r="F27" s="6"/>
      <c r="G27" s="30"/>
      <c r="H27" t="str">
        <f t="shared" ca="1" si="18"/>
        <v/>
      </c>
      <c r="K27" s="7"/>
      <c r="L27" s="19"/>
      <c r="M27" t="str">
        <f t="shared" si="1"/>
        <v/>
      </c>
      <c r="N27" s="139"/>
      <c r="O27" s="9">
        <f t="shared" si="15"/>
        <v>0</v>
      </c>
      <c r="P27" s="9">
        <f t="shared" si="16"/>
        <v>0</v>
      </c>
      <c r="Q27" s="14">
        <f t="shared" si="17"/>
        <v>0</v>
      </c>
      <c r="R27" s="177"/>
      <c r="S27" s="28" t="str">
        <f t="shared" ca="1" si="6"/>
        <v/>
      </c>
      <c r="T27" s="28" t="str">
        <f t="shared" ca="1" si="7"/>
        <v/>
      </c>
      <c r="U27" s="9" t="str">
        <f t="shared" ca="1" si="0"/>
        <v/>
      </c>
      <c r="V27" s="33" t="str">
        <f t="shared" ca="1" si="8"/>
        <v/>
      </c>
      <c r="W27" s="33" t="str">
        <f t="shared" ca="1" si="9"/>
        <v/>
      </c>
      <c r="X27" s="33" t="str">
        <f t="shared" ca="1" si="10"/>
        <v/>
      </c>
    </row>
    <row r="28" spans="1:24" hidden="1" x14ac:dyDescent="0.25">
      <c r="B28" s="149"/>
      <c r="D28" s="11"/>
      <c r="F28" s="6"/>
      <c r="G28" s="30"/>
      <c r="H28" t="str">
        <f t="shared" ca="1" si="18"/>
        <v/>
      </c>
      <c r="K28" s="7"/>
      <c r="L28" s="19"/>
      <c r="M28" t="str">
        <f t="shared" si="1"/>
        <v/>
      </c>
      <c r="N28" s="139"/>
      <c r="O28" s="9">
        <f t="shared" si="15"/>
        <v>0</v>
      </c>
      <c r="P28" s="9">
        <f t="shared" si="16"/>
        <v>0</v>
      </c>
      <c r="Q28" s="14">
        <f t="shared" si="17"/>
        <v>0</v>
      </c>
      <c r="R28" s="177"/>
      <c r="S28" s="28" t="str">
        <f t="shared" ca="1" si="6"/>
        <v/>
      </c>
      <c r="T28" s="28" t="str">
        <f t="shared" ca="1" si="7"/>
        <v/>
      </c>
      <c r="U28" s="9" t="str">
        <f t="shared" ca="1" si="0"/>
        <v/>
      </c>
      <c r="V28" s="33" t="str">
        <f t="shared" ca="1" si="8"/>
        <v/>
      </c>
      <c r="W28" s="33" t="str">
        <f t="shared" ca="1" si="9"/>
        <v/>
      </c>
      <c r="X28" s="33" t="str">
        <f t="shared" ca="1" si="10"/>
        <v/>
      </c>
    </row>
    <row r="29" spans="1:24" hidden="1" x14ac:dyDescent="0.25">
      <c r="B29" s="149"/>
      <c r="D29" s="11"/>
      <c r="F29" s="6"/>
      <c r="G29" s="30"/>
      <c r="H29" t="str">
        <f t="shared" ca="1" si="18"/>
        <v/>
      </c>
      <c r="K29" s="7"/>
      <c r="L29" s="19"/>
      <c r="M29" t="str">
        <f t="shared" si="1"/>
        <v/>
      </c>
      <c r="N29" s="139"/>
      <c r="O29" s="9">
        <f t="shared" si="15"/>
        <v>0</v>
      </c>
      <c r="P29" s="9">
        <f t="shared" si="16"/>
        <v>0</v>
      </c>
      <c r="Q29" s="14">
        <f t="shared" si="17"/>
        <v>0</v>
      </c>
      <c r="R29" s="177"/>
      <c r="S29" s="28" t="str">
        <f t="shared" ca="1" si="6"/>
        <v/>
      </c>
      <c r="T29" s="28" t="str">
        <f t="shared" ca="1" si="7"/>
        <v/>
      </c>
      <c r="U29" s="9" t="str">
        <f t="shared" ca="1" si="0"/>
        <v/>
      </c>
      <c r="V29" s="33" t="str">
        <f t="shared" ca="1" si="8"/>
        <v/>
      </c>
      <c r="W29" s="33" t="str">
        <f t="shared" ca="1" si="9"/>
        <v/>
      </c>
      <c r="X29" s="33" t="str">
        <f t="shared" ca="1" si="10"/>
        <v/>
      </c>
    </row>
    <row r="30" spans="1:24" ht="15.75" thickBot="1" x14ac:dyDescent="0.3">
      <c r="B30" s="150"/>
      <c r="C30" s="3"/>
      <c r="D30" s="12"/>
      <c r="E30" s="3"/>
      <c r="F30" s="5"/>
      <c r="G30" s="31"/>
      <c r="H30" s="3" t="str">
        <f t="shared" ca="1" si="18"/>
        <v/>
      </c>
      <c r="I30" s="3"/>
      <c r="J30" s="3"/>
      <c r="K30" s="16"/>
      <c r="L30" s="20"/>
      <c r="M30" t="str">
        <f t="shared" si="1"/>
        <v/>
      </c>
      <c r="N30" s="139"/>
      <c r="O30" s="21">
        <f t="shared" si="15"/>
        <v>0</v>
      </c>
      <c r="P30" s="21">
        <f t="shared" si="16"/>
        <v>0</v>
      </c>
      <c r="Q30" s="15">
        <f t="shared" si="17"/>
        <v>0</v>
      </c>
      <c r="R30" s="178"/>
      <c r="S30" s="28" t="str">
        <f t="shared" ca="1" si="6"/>
        <v/>
      </c>
      <c r="T30" s="27" t="str">
        <f t="shared" ca="1" si="7"/>
        <v/>
      </c>
      <c r="U30" s="21" t="str">
        <f t="shared" ca="1" si="0"/>
        <v/>
      </c>
      <c r="V30" s="34" t="str">
        <f t="shared" ca="1" si="8"/>
        <v/>
      </c>
      <c r="W30" s="34" t="str">
        <f t="shared" ca="1" si="9"/>
        <v/>
      </c>
      <c r="X30" s="34" t="str">
        <f t="shared" ca="1" si="10"/>
        <v/>
      </c>
    </row>
    <row r="31" spans="1:24" ht="15" customHeight="1" x14ac:dyDescent="0.25">
      <c r="B31" s="155">
        <f>'CA-A'!B33</f>
        <v>0</v>
      </c>
      <c r="C31" s="2"/>
      <c r="D31" s="10"/>
      <c r="E31" s="2"/>
      <c r="F31" s="4"/>
      <c r="G31" s="29"/>
      <c r="H31" t="str">
        <f t="shared" ca="1" si="18"/>
        <v/>
      </c>
      <c r="I31" s="2"/>
      <c r="J31" s="2"/>
      <c r="K31" s="17"/>
      <c r="L31" s="18"/>
      <c r="M31" t="str">
        <f t="shared" si="1"/>
        <v/>
      </c>
      <c r="N31" s="139">
        <f>SUM(M31:M39)</f>
        <v>0</v>
      </c>
      <c r="O31" s="8">
        <f>D31*F31</f>
        <v>0</v>
      </c>
      <c r="P31" s="8">
        <f>D31*0.04</f>
        <v>0</v>
      </c>
      <c r="Q31" s="13">
        <f>D31*(F31-0.04)</f>
        <v>0</v>
      </c>
      <c r="R31" s="176">
        <f>SUM(D31:D39)-N31</f>
        <v>0</v>
      </c>
      <c r="S31" s="26" t="str">
        <f t="shared" ca="1" si="6"/>
        <v/>
      </c>
      <c r="T31" s="28" t="str">
        <f t="shared" ca="1" si="7"/>
        <v/>
      </c>
      <c r="U31" s="8" t="str">
        <f t="shared" ca="1" si="0"/>
        <v/>
      </c>
      <c r="V31" s="35" t="str">
        <f t="shared" ca="1" si="8"/>
        <v/>
      </c>
      <c r="W31" s="35" t="str">
        <f t="shared" ca="1" si="9"/>
        <v/>
      </c>
      <c r="X31" s="35" t="str">
        <f t="shared" ca="1" si="10"/>
        <v/>
      </c>
    </row>
    <row r="32" spans="1:24" hidden="1" x14ac:dyDescent="0.25">
      <c r="B32" s="156"/>
      <c r="D32" s="11"/>
      <c r="F32" s="6"/>
      <c r="G32" s="30"/>
      <c r="H32" t="str">
        <f t="shared" ca="1" si="18"/>
        <v/>
      </c>
      <c r="K32" s="7"/>
      <c r="L32" s="19"/>
      <c r="M32" t="str">
        <f t="shared" si="1"/>
        <v/>
      </c>
      <c r="N32" s="139"/>
      <c r="O32" s="9">
        <f t="shared" ref="O32:O39" si="19">D32*F32</f>
        <v>0</v>
      </c>
      <c r="P32" s="9">
        <f t="shared" ref="P32:P39" si="20">D32*0.04</f>
        <v>0</v>
      </c>
      <c r="Q32" s="14">
        <f t="shared" ref="Q32:Q39" si="21">D32*(F32-0.04)</f>
        <v>0</v>
      </c>
      <c r="R32" s="177"/>
      <c r="S32" s="28" t="str">
        <f t="shared" ca="1" si="6"/>
        <v/>
      </c>
      <c r="T32" s="28" t="str">
        <f t="shared" ca="1" si="7"/>
        <v/>
      </c>
      <c r="U32" s="9" t="str">
        <f t="shared" ca="1" si="0"/>
        <v/>
      </c>
      <c r="V32" s="33" t="str">
        <f t="shared" ca="1" si="8"/>
        <v/>
      </c>
      <c r="W32" s="33" t="str">
        <f t="shared" ca="1" si="9"/>
        <v/>
      </c>
      <c r="X32" s="33" t="str">
        <f t="shared" ca="1" si="10"/>
        <v/>
      </c>
    </row>
    <row r="33" spans="1:24" hidden="1" x14ac:dyDescent="0.25">
      <c r="B33" s="156"/>
      <c r="D33" s="11"/>
      <c r="F33" s="6"/>
      <c r="G33" s="30"/>
      <c r="H33" t="str">
        <f ca="1">IF(AND(ISNUMBER(G33),(G33&lt;=TODAY())),"NO PAGADO","")</f>
        <v/>
      </c>
      <c r="K33" s="7"/>
      <c r="L33" s="19"/>
      <c r="M33" t="str">
        <f t="shared" si="1"/>
        <v/>
      </c>
      <c r="N33" s="139"/>
      <c r="O33" s="9">
        <f t="shared" si="19"/>
        <v>0</v>
      </c>
      <c r="P33" s="9">
        <f t="shared" si="20"/>
        <v>0</v>
      </c>
      <c r="Q33" s="14">
        <f t="shared" si="21"/>
        <v>0</v>
      </c>
      <c r="R33" s="177"/>
      <c r="S33" s="28" t="str">
        <f t="shared" ca="1" si="6"/>
        <v/>
      </c>
      <c r="T33" s="28" t="str">
        <f t="shared" ca="1" si="7"/>
        <v/>
      </c>
      <c r="U33" s="9" t="str">
        <f t="shared" ca="1" si="0"/>
        <v/>
      </c>
      <c r="V33" s="33" t="str">
        <f t="shared" ca="1" si="8"/>
        <v/>
      </c>
      <c r="W33" s="33" t="str">
        <f t="shared" ca="1" si="9"/>
        <v/>
      </c>
      <c r="X33" s="33" t="str">
        <f t="shared" ca="1" si="10"/>
        <v/>
      </c>
    </row>
    <row r="34" spans="1:24" hidden="1" x14ac:dyDescent="0.25">
      <c r="B34" s="156"/>
      <c r="D34" s="11"/>
      <c r="F34" s="6"/>
      <c r="G34" s="30"/>
      <c r="H34" t="str">
        <f t="shared" ref="H34:H39" ca="1" si="22">IF(AND(ISNUMBER(G34),(G34&lt;=TODAY())),"NO PAGADO","")</f>
        <v/>
      </c>
      <c r="K34" s="7"/>
      <c r="L34" s="19"/>
      <c r="M34" t="str">
        <f t="shared" si="1"/>
        <v/>
      </c>
      <c r="N34" s="139"/>
      <c r="O34" s="9">
        <f t="shared" si="19"/>
        <v>0</v>
      </c>
      <c r="P34" s="9">
        <f t="shared" si="20"/>
        <v>0</v>
      </c>
      <c r="Q34" s="14">
        <f t="shared" si="21"/>
        <v>0</v>
      </c>
      <c r="R34" s="177"/>
      <c r="S34" s="28" t="str">
        <f t="shared" ca="1" si="6"/>
        <v/>
      </c>
      <c r="T34" s="28" t="str">
        <f t="shared" ca="1" si="7"/>
        <v/>
      </c>
      <c r="U34" s="9" t="str">
        <f t="shared" ca="1" si="0"/>
        <v/>
      </c>
      <c r="V34" s="33" t="str">
        <f t="shared" ca="1" si="8"/>
        <v/>
      </c>
      <c r="W34" s="33" t="str">
        <f t="shared" ca="1" si="9"/>
        <v/>
      </c>
      <c r="X34" s="33" t="str">
        <f t="shared" ca="1" si="10"/>
        <v/>
      </c>
    </row>
    <row r="35" spans="1:24" hidden="1" x14ac:dyDescent="0.25">
      <c r="A35" s="25">
        <v>4</v>
      </c>
      <c r="B35" s="156"/>
      <c r="D35" s="11"/>
      <c r="F35" s="6"/>
      <c r="G35" s="30"/>
      <c r="H35" t="str">
        <f t="shared" ca="1" si="22"/>
        <v/>
      </c>
      <c r="K35" s="7"/>
      <c r="L35" s="19"/>
      <c r="M35" t="str">
        <f t="shared" si="1"/>
        <v/>
      </c>
      <c r="N35" s="139"/>
      <c r="O35" s="9">
        <f t="shared" si="19"/>
        <v>0</v>
      </c>
      <c r="P35" s="9">
        <f t="shared" si="20"/>
        <v>0</v>
      </c>
      <c r="Q35" s="14">
        <f t="shared" si="21"/>
        <v>0</v>
      </c>
      <c r="R35" s="177"/>
      <c r="S35" s="28" t="str">
        <f t="shared" ca="1" si="6"/>
        <v/>
      </c>
      <c r="T35" s="28" t="str">
        <f t="shared" ca="1" si="7"/>
        <v/>
      </c>
      <c r="U35" s="9" t="str">
        <f t="shared" ca="1" si="0"/>
        <v/>
      </c>
      <c r="V35" s="33" t="str">
        <f t="shared" ca="1" si="8"/>
        <v/>
      </c>
      <c r="W35" s="33" t="str">
        <f t="shared" ca="1" si="9"/>
        <v/>
      </c>
      <c r="X35" s="33" t="str">
        <f t="shared" ca="1" si="10"/>
        <v/>
      </c>
    </row>
    <row r="36" spans="1:24" hidden="1" x14ac:dyDescent="0.25">
      <c r="B36" s="156"/>
      <c r="D36" s="11"/>
      <c r="F36" s="6"/>
      <c r="G36" s="30"/>
      <c r="H36" t="str">
        <f t="shared" ca="1" si="22"/>
        <v/>
      </c>
      <c r="K36" s="7"/>
      <c r="L36" s="19"/>
      <c r="M36" t="str">
        <f t="shared" si="1"/>
        <v/>
      </c>
      <c r="N36" s="139"/>
      <c r="O36" s="9">
        <f t="shared" si="19"/>
        <v>0</v>
      </c>
      <c r="P36" s="9">
        <f t="shared" si="20"/>
        <v>0</v>
      </c>
      <c r="Q36" s="14">
        <f t="shared" si="21"/>
        <v>0</v>
      </c>
      <c r="R36" s="177"/>
      <c r="S36" s="28" t="str">
        <f t="shared" ca="1" si="6"/>
        <v/>
      </c>
      <c r="T36" s="28" t="str">
        <f t="shared" ca="1" si="7"/>
        <v/>
      </c>
      <c r="U36" s="9" t="str">
        <f t="shared" ca="1" si="0"/>
        <v/>
      </c>
      <c r="V36" s="33" t="str">
        <f t="shared" ca="1" si="8"/>
        <v/>
      </c>
      <c r="W36" s="33" t="str">
        <f t="shared" ca="1" si="9"/>
        <v/>
      </c>
      <c r="X36" s="33" t="str">
        <f t="shared" ca="1" si="10"/>
        <v/>
      </c>
    </row>
    <row r="37" spans="1:24" hidden="1" x14ac:dyDescent="0.25">
      <c r="B37" s="156"/>
      <c r="D37" s="11"/>
      <c r="F37" s="6"/>
      <c r="G37" s="30"/>
      <c r="H37" t="str">
        <f t="shared" ca="1" si="22"/>
        <v/>
      </c>
      <c r="K37" s="7"/>
      <c r="L37" s="19"/>
      <c r="M37" t="str">
        <f t="shared" si="1"/>
        <v/>
      </c>
      <c r="N37" s="139"/>
      <c r="O37" s="9">
        <f t="shared" si="19"/>
        <v>0</v>
      </c>
      <c r="P37" s="9">
        <f t="shared" si="20"/>
        <v>0</v>
      </c>
      <c r="Q37" s="14">
        <f t="shared" si="21"/>
        <v>0</v>
      </c>
      <c r="R37" s="177"/>
      <c r="S37" s="28" t="str">
        <f t="shared" ca="1" si="6"/>
        <v/>
      </c>
      <c r="T37" s="28" t="str">
        <f t="shared" ca="1" si="7"/>
        <v/>
      </c>
      <c r="U37" s="9" t="str">
        <f t="shared" ca="1" si="0"/>
        <v/>
      </c>
      <c r="V37" s="33" t="str">
        <f t="shared" ca="1" si="8"/>
        <v/>
      </c>
      <c r="W37" s="33" t="str">
        <f t="shared" ca="1" si="9"/>
        <v/>
      </c>
      <c r="X37" s="33" t="str">
        <f t="shared" ca="1" si="10"/>
        <v/>
      </c>
    </row>
    <row r="38" spans="1:24" hidden="1" x14ac:dyDescent="0.25">
      <c r="B38" s="156"/>
      <c r="D38" s="11"/>
      <c r="F38" s="6"/>
      <c r="G38" s="30"/>
      <c r="H38" t="str">
        <f t="shared" ca="1" si="22"/>
        <v/>
      </c>
      <c r="K38" s="7"/>
      <c r="L38" s="19"/>
      <c r="M38" t="str">
        <f t="shared" si="1"/>
        <v/>
      </c>
      <c r="N38" s="139"/>
      <c r="O38" s="9">
        <f t="shared" si="19"/>
        <v>0</v>
      </c>
      <c r="P38" s="9">
        <f t="shared" si="20"/>
        <v>0</v>
      </c>
      <c r="Q38" s="14">
        <f t="shared" si="21"/>
        <v>0</v>
      </c>
      <c r="R38" s="177"/>
      <c r="S38" s="28" t="str">
        <f t="shared" ca="1" si="6"/>
        <v/>
      </c>
      <c r="T38" s="28" t="str">
        <f t="shared" ca="1" si="7"/>
        <v/>
      </c>
      <c r="U38" s="9" t="str">
        <f t="shared" ca="1" si="0"/>
        <v/>
      </c>
      <c r="V38" s="33" t="str">
        <f t="shared" ca="1" si="8"/>
        <v/>
      </c>
      <c r="W38" s="33" t="str">
        <f t="shared" ca="1" si="9"/>
        <v/>
      </c>
      <c r="X38" s="33" t="str">
        <f t="shared" ca="1" si="10"/>
        <v/>
      </c>
    </row>
    <row r="39" spans="1:24" ht="15.75" thickBot="1" x14ac:dyDescent="0.3">
      <c r="B39" s="157"/>
      <c r="C39" s="3"/>
      <c r="D39" s="12"/>
      <c r="E39" s="3"/>
      <c r="F39" s="5"/>
      <c r="G39" s="31"/>
      <c r="H39" t="str">
        <f t="shared" ca="1" si="22"/>
        <v/>
      </c>
      <c r="I39" s="3"/>
      <c r="J39" s="3"/>
      <c r="K39" s="16"/>
      <c r="L39" s="20"/>
      <c r="M39" t="str">
        <f t="shared" si="1"/>
        <v/>
      </c>
      <c r="N39" s="139"/>
      <c r="O39" s="21">
        <f t="shared" si="19"/>
        <v>0</v>
      </c>
      <c r="P39" s="21">
        <f t="shared" si="20"/>
        <v>0</v>
      </c>
      <c r="Q39" s="15">
        <f t="shared" si="21"/>
        <v>0</v>
      </c>
      <c r="R39" s="178"/>
      <c r="S39" s="27" t="str">
        <f t="shared" ca="1" si="6"/>
        <v/>
      </c>
      <c r="T39" s="27" t="str">
        <f t="shared" ca="1" si="7"/>
        <v/>
      </c>
      <c r="U39" s="21" t="str">
        <f t="shared" ca="1" si="0"/>
        <v/>
      </c>
      <c r="V39" s="34" t="str">
        <f t="shared" ca="1" si="8"/>
        <v/>
      </c>
      <c r="W39" s="34" t="str">
        <f t="shared" ca="1" si="9"/>
        <v/>
      </c>
      <c r="X39" s="34" t="str">
        <f t="shared" ca="1" si="10"/>
        <v/>
      </c>
    </row>
    <row r="40" spans="1:24" x14ac:dyDescent="0.25">
      <c r="B40" s="158" t="str">
        <f>'CA-A'!B42</f>
        <v>Vetza Velarde</v>
      </c>
      <c r="C40" s="2"/>
      <c r="D40" s="114"/>
      <c r="E40" s="2"/>
      <c r="F40" s="4"/>
      <c r="G40" s="29"/>
      <c r="H40" s="2" t="str">
        <f ca="1">IF(AND(ISNUMBER(G40),(G40&lt;=TODAY())),"NO PAGADO","")</f>
        <v/>
      </c>
      <c r="I40" s="2"/>
      <c r="J40" s="2"/>
      <c r="K40" s="17"/>
      <c r="L40" s="18"/>
      <c r="M40" t="str">
        <f t="shared" si="1"/>
        <v/>
      </c>
      <c r="N40" s="139">
        <f>SUM(M40:M48)</f>
        <v>0</v>
      </c>
      <c r="O40" s="8">
        <f>D40*F40</f>
        <v>0</v>
      </c>
      <c r="P40" s="8">
        <f>D40*0.04</f>
        <v>0</v>
      </c>
      <c r="Q40" s="13">
        <f>D40*(F40-0.04)</f>
        <v>0</v>
      </c>
      <c r="R40" s="176">
        <f>SUM(D40:D48)-N40</f>
        <v>0</v>
      </c>
      <c r="S40" s="28" t="str">
        <f t="shared" ca="1" si="6"/>
        <v/>
      </c>
      <c r="T40" s="28" t="str">
        <f t="shared" ca="1" si="7"/>
        <v/>
      </c>
      <c r="U40" s="8" t="str">
        <f t="shared" ca="1" si="0"/>
        <v/>
      </c>
      <c r="V40" s="35" t="str">
        <f t="shared" ca="1" si="8"/>
        <v/>
      </c>
      <c r="W40" s="35" t="str">
        <f t="shared" ca="1" si="9"/>
        <v/>
      </c>
      <c r="X40" s="35" t="str">
        <f t="shared" ca="1" si="10"/>
        <v/>
      </c>
    </row>
    <row r="41" spans="1:24" x14ac:dyDescent="0.25">
      <c r="B41" s="159"/>
      <c r="D41" s="11"/>
      <c r="F41" s="6"/>
      <c r="G41" s="30"/>
      <c r="H41" t="str">
        <f ca="1">IF(AND(ISNUMBER(G41),(G41&lt;=TODAY())),"NO PAGADO","")</f>
        <v/>
      </c>
      <c r="K41" s="7"/>
      <c r="L41" s="19"/>
      <c r="M41" t="str">
        <f t="shared" si="1"/>
        <v/>
      </c>
      <c r="N41" s="139"/>
      <c r="O41" s="9">
        <f t="shared" ref="O41:O48" si="23">D41*F41</f>
        <v>0</v>
      </c>
      <c r="P41" s="9">
        <f t="shared" ref="P41:P48" si="24">D41*0.04</f>
        <v>0</v>
      </c>
      <c r="Q41" s="14">
        <f t="shared" ref="Q41:Q48" si="25">D41*(F41-0.04)</f>
        <v>0</v>
      </c>
      <c r="R41" s="177"/>
      <c r="S41" s="28" t="str">
        <f t="shared" ca="1" si="6"/>
        <v/>
      </c>
      <c r="T41" s="28" t="str">
        <f t="shared" ca="1" si="7"/>
        <v/>
      </c>
      <c r="U41" s="9" t="str">
        <f t="shared" ca="1" si="0"/>
        <v/>
      </c>
      <c r="V41" s="33" t="str">
        <f t="shared" ca="1" si="8"/>
        <v/>
      </c>
      <c r="W41" s="33" t="str">
        <f t="shared" ca="1" si="9"/>
        <v/>
      </c>
      <c r="X41" s="33" t="str">
        <f t="shared" ca="1" si="10"/>
        <v/>
      </c>
    </row>
    <row r="42" spans="1:24" x14ac:dyDescent="0.25">
      <c r="B42" s="159"/>
      <c r="D42" s="11"/>
      <c r="F42" s="6"/>
      <c r="G42" s="30"/>
      <c r="H42" t="str">
        <f ca="1">IF(AND(ISNUMBER(G42),(G42&lt;=TODAY())),"NO PAGADO","")</f>
        <v/>
      </c>
      <c r="K42" s="7"/>
      <c r="L42" s="19"/>
      <c r="M42" t="str">
        <f t="shared" si="1"/>
        <v/>
      </c>
      <c r="N42" s="139"/>
      <c r="O42" s="9">
        <f t="shared" si="23"/>
        <v>0</v>
      </c>
      <c r="P42" s="9">
        <f t="shared" si="24"/>
        <v>0</v>
      </c>
      <c r="Q42" s="14">
        <f t="shared" si="25"/>
        <v>0</v>
      </c>
      <c r="R42" s="177"/>
      <c r="S42" s="28" t="str">
        <f t="shared" ca="1" si="6"/>
        <v/>
      </c>
      <c r="T42" s="28" t="str">
        <f t="shared" ca="1" si="7"/>
        <v/>
      </c>
      <c r="U42" s="9" t="str">
        <f t="shared" ca="1" si="0"/>
        <v/>
      </c>
      <c r="V42" s="33" t="str">
        <f t="shared" ca="1" si="8"/>
        <v/>
      </c>
      <c r="W42" s="33" t="str">
        <f t="shared" ca="1" si="9"/>
        <v/>
      </c>
      <c r="X42" s="33" t="str">
        <f t="shared" ca="1" si="10"/>
        <v/>
      </c>
    </row>
    <row r="43" spans="1:24" hidden="1" x14ac:dyDescent="0.25">
      <c r="B43" s="159"/>
      <c r="D43" s="11"/>
      <c r="F43" s="6"/>
      <c r="G43" s="30"/>
      <c r="H43" t="str">
        <f t="shared" ref="H43:H48" ca="1" si="26">IF(AND(ISNUMBER(G43),(G43&lt;=TODAY())),"NO PAGADO","")</f>
        <v/>
      </c>
      <c r="K43" s="7"/>
      <c r="L43" s="19"/>
      <c r="M43" t="str">
        <f t="shared" si="1"/>
        <v/>
      </c>
      <c r="N43" s="139"/>
      <c r="O43" s="9">
        <f t="shared" si="23"/>
        <v>0</v>
      </c>
      <c r="P43" s="9">
        <f t="shared" si="24"/>
        <v>0</v>
      </c>
      <c r="Q43" s="14">
        <f t="shared" si="25"/>
        <v>0</v>
      </c>
      <c r="R43" s="177"/>
      <c r="S43" s="28" t="str">
        <f t="shared" ca="1" si="6"/>
        <v/>
      </c>
      <c r="T43" s="28" t="str">
        <f t="shared" ca="1" si="7"/>
        <v/>
      </c>
      <c r="U43" s="9" t="str">
        <f t="shared" ca="1" si="0"/>
        <v/>
      </c>
      <c r="V43" s="33" t="str">
        <f t="shared" ca="1" si="8"/>
        <v/>
      </c>
      <c r="W43" s="33" t="str">
        <f t="shared" ca="1" si="9"/>
        <v/>
      </c>
      <c r="X43" s="33" t="str">
        <f t="shared" ca="1" si="10"/>
        <v/>
      </c>
    </row>
    <row r="44" spans="1:24" hidden="1" x14ac:dyDescent="0.25">
      <c r="A44" s="25">
        <v>5</v>
      </c>
      <c r="B44" s="159"/>
      <c r="D44" s="11"/>
      <c r="F44" s="6"/>
      <c r="G44" s="30"/>
      <c r="H44" t="str">
        <f t="shared" ca="1" si="26"/>
        <v/>
      </c>
      <c r="K44" s="7"/>
      <c r="L44" s="19"/>
      <c r="M44" t="str">
        <f t="shared" si="1"/>
        <v/>
      </c>
      <c r="N44" s="139"/>
      <c r="O44" s="9">
        <f t="shared" si="23"/>
        <v>0</v>
      </c>
      <c r="P44" s="9">
        <f t="shared" si="24"/>
        <v>0</v>
      </c>
      <c r="Q44" s="14">
        <f t="shared" si="25"/>
        <v>0</v>
      </c>
      <c r="R44" s="177"/>
      <c r="S44" s="28" t="str">
        <f t="shared" ca="1" si="6"/>
        <v/>
      </c>
      <c r="T44" s="28" t="str">
        <f t="shared" ca="1" si="7"/>
        <v/>
      </c>
      <c r="U44" s="9" t="str">
        <f t="shared" ca="1" si="0"/>
        <v/>
      </c>
      <c r="V44" s="33" t="str">
        <f t="shared" ca="1" si="8"/>
        <v/>
      </c>
      <c r="W44" s="33" t="str">
        <f t="shared" ca="1" si="9"/>
        <v/>
      </c>
      <c r="X44" s="33" t="str">
        <f t="shared" ca="1" si="10"/>
        <v/>
      </c>
    </row>
    <row r="45" spans="1:24" hidden="1" x14ac:dyDescent="0.25">
      <c r="B45" s="159"/>
      <c r="D45" s="11"/>
      <c r="F45" s="6"/>
      <c r="G45" s="30"/>
      <c r="H45" t="str">
        <f t="shared" ca="1" si="26"/>
        <v/>
      </c>
      <c r="K45" s="7"/>
      <c r="L45" s="19"/>
      <c r="M45" t="str">
        <f t="shared" si="1"/>
        <v/>
      </c>
      <c r="N45" s="139"/>
      <c r="O45" s="9">
        <f t="shared" si="23"/>
        <v>0</v>
      </c>
      <c r="P45" s="9">
        <f t="shared" si="24"/>
        <v>0</v>
      </c>
      <c r="Q45" s="14">
        <f t="shared" si="25"/>
        <v>0</v>
      </c>
      <c r="R45" s="177"/>
      <c r="S45" s="28" t="str">
        <f t="shared" ca="1" si="6"/>
        <v/>
      </c>
      <c r="T45" s="28" t="str">
        <f t="shared" ca="1" si="7"/>
        <v/>
      </c>
      <c r="U45" s="9" t="str">
        <f t="shared" ca="1" si="0"/>
        <v/>
      </c>
      <c r="V45" s="33" t="str">
        <f t="shared" ca="1" si="8"/>
        <v/>
      </c>
      <c r="W45" s="33" t="str">
        <f t="shared" ca="1" si="9"/>
        <v/>
      </c>
      <c r="X45" s="33" t="str">
        <f t="shared" ca="1" si="10"/>
        <v/>
      </c>
    </row>
    <row r="46" spans="1:24" hidden="1" x14ac:dyDescent="0.25">
      <c r="B46" s="159"/>
      <c r="D46" s="11"/>
      <c r="F46" s="6"/>
      <c r="G46" s="30"/>
      <c r="H46" t="str">
        <f t="shared" ca="1" si="26"/>
        <v/>
      </c>
      <c r="K46" s="7"/>
      <c r="L46" s="19"/>
      <c r="M46" t="str">
        <f t="shared" si="1"/>
        <v/>
      </c>
      <c r="N46" s="139"/>
      <c r="O46" s="9">
        <f t="shared" si="23"/>
        <v>0</v>
      </c>
      <c r="P46" s="9">
        <f t="shared" si="24"/>
        <v>0</v>
      </c>
      <c r="Q46" s="14">
        <f t="shared" si="25"/>
        <v>0</v>
      </c>
      <c r="R46" s="177"/>
      <c r="S46" s="28" t="str">
        <f t="shared" ca="1" si="6"/>
        <v/>
      </c>
      <c r="T46" s="28" t="str">
        <f t="shared" ca="1" si="7"/>
        <v/>
      </c>
      <c r="U46" s="9" t="str">
        <f t="shared" ca="1" si="0"/>
        <v/>
      </c>
      <c r="V46" s="33" t="str">
        <f t="shared" ca="1" si="8"/>
        <v/>
      </c>
      <c r="W46" s="33" t="str">
        <f t="shared" ca="1" si="9"/>
        <v/>
      </c>
      <c r="X46" s="33" t="str">
        <f t="shared" ca="1" si="10"/>
        <v/>
      </c>
    </row>
    <row r="47" spans="1:24" hidden="1" x14ac:dyDescent="0.25">
      <c r="B47" s="159"/>
      <c r="D47" s="11"/>
      <c r="F47" s="6"/>
      <c r="G47" s="30"/>
      <c r="H47" t="str">
        <f t="shared" ca="1" si="26"/>
        <v/>
      </c>
      <c r="K47" s="7"/>
      <c r="L47" s="19"/>
      <c r="M47" t="str">
        <f t="shared" si="1"/>
        <v/>
      </c>
      <c r="N47" s="139"/>
      <c r="O47" s="9">
        <f t="shared" si="23"/>
        <v>0</v>
      </c>
      <c r="P47" s="9">
        <f t="shared" si="24"/>
        <v>0</v>
      </c>
      <c r="Q47" s="14">
        <f t="shared" si="25"/>
        <v>0</v>
      </c>
      <c r="R47" s="177"/>
      <c r="S47" s="28" t="str">
        <f t="shared" ca="1" si="6"/>
        <v/>
      </c>
      <c r="T47" s="28" t="str">
        <f t="shared" ca="1" si="7"/>
        <v/>
      </c>
      <c r="U47" s="9" t="str">
        <f t="shared" ca="1" si="0"/>
        <v/>
      </c>
      <c r="V47" s="33" t="str">
        <f t="shared" ca="1" si="8"/>
        <v/>
      </c>
      <c r="W47" s="33" t="str">
        <f t="shared" ca="1" si="9"/>
        <v/>
      </c>
      <c r="X47" s="33" t="str">
        <f t="shared" ca="1" si="10"/>
        <v/>
      </c>
    </row>
    <row r="48" spans="1:24" ht="15.75" thickBot="1" x14ac:dyDescent="0.3">
      <c r="B48" s="160"/>
      <c r="C48" s="3"/>
      <c r="D48" s="115"/>
      <c r="E48" s="3"/>
      <c r="F48" s="5"/>
      <c r="G48" s="31"/>
      <c r="H48" s="3" t="str">
        <f t="shared" ca="1" si="26"/>
        <v/>
      </c>
      <c r="I48" s="3"/>
      <c r="J48" s="3"/>
      <c r="K48" s="16"/>
      <c r="L48" s="20"/>
      <c r="M48" t="str">
        <f t="shared" si="1"/>
        <v/>
      </c>
      <c r="N48" s="139"/>
      <c r="O48" s="21">
        <f t="shared" si="23"/>
        <v>0</v>
      </c>
      <c r="P48" s="21">
        <f t="shared" si="24"/>
        <v>0</v>
      </c>
      <c r="Q48" s="15">
        <f t="shared" si="25"/>
        <v>0</v>
      </c>
      <c r="R48" s="178"/>
      <c r="S48" s="28" t="str">
        <f t="shared" ca="1" si="6"/>
        <v/>
      </c>
      <c r="T48" s="27" t="str">
        <f t="shared" ca="1" si="7"/>
        <v/>
      </c>
      <c r="U48" s="21" t="str">
        <f t="shared" ca="1" si="0"/>
        <v/>
      </c>
      <c r="V48" s="34" t="str">
        <f t="shared" ca="1" si="8"/>
        <v/>
      </c>
      <c r="W48" s="34" t="str">
        <f t="shared" ca="1" si="9"/>
        <v/>
      </c>
      <c r="X48" s="34" t="str">
        <f t="shared" ca="1" si="10"/>
        <v/>
      </c>
    </row>
    <row r="49" spans="1:24" x14ac:dyDescent="0.25">
      <c r="B49" s="155">
        <f>'CA-A'!B51</f>
        <v>0</v>
      </c>
      <c r="C49" s="2"/>
      <c r="D49" s="10"/>
      <c r="E49" s="2"/>
      <c r="F49" s="4"/>
      <c r="G49" s="29"/>
      <c r="H49" t="str">
        <f ca="1">IF(AND(ISNUMBER(G49),(G49&lt;=TODAY())),"NO PAGADO","")</f>
        <v/>
      </c>
      <c r="I49" s="2"/>
      <c r="J49" s="2"/>
      <c r="K49" s="17"/>
      <c r="L49" s="18"/>
      <c r="M49" t="str">
        <f t="shared" si="1"/>
        <v/>
      </c>
      <c r="N49" s="139">
        <f>SUM(M49:M57)</f>
        <v>0</v>
      </c>
      <c r="O49" s="8">
        <f>D49*F49</f>
        <v>0</v>
      </c>
      <c r="P49" s="8">
        <f>D49*0.04</f>
        <v>0</v>
      </c>
      <c r="Q49" s="13">
        <f>D49*(F49-0.04)</f>
        <v>0</v>
      </c>
      <c r="R49" s="176">
        <f>SUM(D49:D57)-N49</f>
        <v>0</v>
      </c>
      <c r="S49" s="26" t="str">
        <f t="shared" ca="1" si="6"/>
        <v/>
      </c>
      <c r="T49" s="28" t="str">
        <f t="shared" ca="1" si="7"/>
        <v/>
      </c>
      <c r="U49" s="8" t="str">
        <f t="shared" ca="1" si="0"/>
        <v/>
      </c>
      <c r="V49" s="35" t="str">
        <f t="shared" ca="1" si="8"/>
        <v/>
      </c>
      <c r="W49" s="35" t="str">
        <f t="shared" ca="1" si="9"/>
        <v/>
      </c>
      <c r="X49" s="35" t="str">
        <f t="shared" ca="1" si="10"/>
        <v/>
      </c>
    </row>
    <row r="50" spans="1:24" x14ac:dyDescent="0.25">
      <c r="B50" s="156"/>
      <c r="D50" s="11"/>
      <c r="F50" s="6"/>
      <c r="G50" s="30"/>
      <c r="H50" t="str">
        <f ca="1">IF(AND(ISNUMBER(G50),(G50&lt;=TODAY())),"NO PAGADO","")</f>
        <v/>
      </c>
      <c r="K50" s="7"/>
      <c r="L50" s="19"/>
      <c r="M50" t="str">
        <f t="shared" si="1"/>
        <v/>
      </c>
      <c r="N50" s="139"/>
      <c r="O50" s="9">
        <f t="shared" ref="O50:O57" si="27">D50*F50</f>
        <v>0</v>
      </c>
      <c r="P50" s="9">
        <f t="shared" ref="P50:P57" si="28">D50*0.04</f>
        <v>0</v>
      </c>
      <c r="Q50" s="14">
        <f t="shared" ref="Q50:Q57" si="29">D50*(F50-0.04)</f>
        <v>0</v>
      </c>
      <c r="R50" s="177"/>
      <c r="S50" s="28" t="str">
        <f t="shared" ca="1" si="6"/>
        <v/>
      </c>
      <c r="T50" s="28" t="str">
        <f t="shared" ca="1" si="7"/>
        <v/>
      </c>
      <c r="U50" s="9" t="str">
        <f t="shared" ca="1" si="0"/>
        <v/>
      </c>
      <c r="V50" s="33" t="str">
        <f t="shared" ca="1" si="8"/>
        <v/>
      </c>
      <c r="W50" s="33" t="str">
        <f t="shared" ca="1" si="9"/>
        <v/>
      </c>
      <c r="X50" s="33" t="str">
        <f t="shared" ca="1" si="10"/>
        <v/>
      </c>
    </row>
    <row r="51" spans="1:24" hidden="1" x14ac:dyDescent="0.25">
      <c r="B51" s="156"/>
      <c r="D51" s="11"/>
      <c r="F51" s="6"/>
      <c r="G51" s="30"/>
      <c r="H51" t="str">
        <f ca="1">IF(AND(ISNUMBER(G51),(G51&lt;=TODAY())),"NO PAGADO","")</f>
        <v/>
      </c>
      <c r="K51" s="7"/>
      <c r="L51" s="19"/>
      <c r="M51" t="str">
        <f t="shared" si="1"/>
        <v/>
      </c>
      <c r="N51" s="139"/>
      <c r="O51" s="9">
        <f t="shared" si="27"/>
        <v>0</v>
      </c>
      <c r="P51" s="9">
        <f t="shared" si="28"/>
        <v>0</v>
      </c>
      <c r="Q51" s="14">
        <f t="shared" si="29"/>
        <v>0</v>
      </c>
      <c r="R51" s="177"/>
      <c r="S51" s="28" t="str">
        <f t="shared" ca="1" si="6"/>
        <v/>
      </c>
      <c r="T51" s="28" t="str">
        <f t="shared" ca="1" si="7"/>
        <v/>
      </c>
      <c r="U51" s="9" t="str">
        <f t="shared" ca="1" si="0"/>
        <v/>
      </c>
      <c r="V51" s="33" t="str">
        <f t="shared" ca="1" si="8"/>
        <v/>
      </c>
      <c r="W51" s="33" t="str">
        <f t="shared" ca="1" si="9"/>
        <v/>
      </c>
      <c r="X51" s="33" t="str">
        <f t="shared" ca="1" si="10"/>
        <v/>
      </c>
    </row>
    <row r="52" spans="1:24" hidden="1" x14ac:dyDescent="0.25">
      <c r="B52" s="156"/>
      <c r="D52" s="11"/>
      <c r="F52" s="6"/>
      <c r="G52" s="30"/>
      <c r="H52" t="str">
        <f t="shared" ref="H52:H57" ca="1" si="30">IF(AND(ISNUMBER(G52),(G52&lt;=TODAY())),"NO PAGADO","")</f>
        <v/>
      </c>
      <c r="K52" s="7"/>
      <c r="L52" s="19"/>
      <c r="M52" t="str">
        <f t="shared" si="1"/>
        <v/>
      </c>
      <c r="N52" s="139"/>
      <c r="O52" s="9">
        <f t="shared" si="27"/>
        <v>0</v>
      </c>
      <c r="P52" s="9">
        <f t="shared" si="28"/>
        <v>0</v>
      </c>
      <c r="Q52" s="14">
        <f t="shared" si="29"/>
        <v>0</v>
      </c>
      <c r="R52" s="177"/>
      <c r="S52" s="28" t="str">
        <f t="shared" ca="1" si="6"/>
        <v/>
      </c>
      <c r="T52" s="28" t="str">
        <f t="shared" ca="1" si="7"/>
        <v/>
      </c>
      <c r="U52" s="9" t="str">
        <f t="shared" ca="1" si="0"/>
        <v/>
      </c>
      <c r="V52" s="33" t="str">
        <f t="shared" ca="1" si="8"/>
        <v/>
      </c>
      <c r="W52" s="33" t="str">
        <f t="shared" ca="1" si="9"/>
        <v/>
      </c>
      <c r="X52" s="33" t="str">
        <f t="shared" ca="1" si="10"/>
        <v/>
      </c>
    </row>
    <row r="53" spans="1:24" hidden="1" x14ac:dyDescent="0.25">
      <c r="A53" s="25">
        <v>6</v>
      </c>
      <c r="B53" s="156"/>
      <c r="D53" s="11"/>
      <c r="F53" s="6"/>
      <c r="G53" s="30"/>
      <c r="H53" t="str">
        <f t="shared" ca="1" si="30"/>
        <v/>
      </c>
      <c r="K53" s="7"/>
      <c r="L53" s="19"/>
      <c r="M53" t="str">
        <f t="shared" si="1"/>
        <v/>
      </c>
      <c r="N53" s="139"/>
      <c r="O53" s="9">
        <f t="shared" si="27"/>
        <v>0</v>
      </c>
      <c r="P53" s="9">
        <f t="shared" si="28"/>
        <v>0</v>
      </c>
      <c r="Q53" s="14">
        <f t="shared" si="29"/>
        <v>0</v>
      </c>
      <c r="R53" s="177"/>
      <c r="S53" s="28" t="str">
        <f t="shared" ca="1" si="6"/>
        <v/>
      </c>
      <c r="T53" s="28" t="str">
        <f t="shared" ca="1" si="7"/>
        <v/>
      </c>
      <c r="U53" s="9" t="str">
        <f t="shared" ca="1" si="0"/>
        <v/>
      </c>
      <c r="V53" s="33" t="str">
        <f t="shared" ca="1" si="8"/>
        <v/>
      </c>
      <c r="W53" s="33" t="str">
        <f t="shared" ca="1" si="9"/>
        <v/>
      </c>
      <c r="X53" s="33" t="str">
        <f t="shared" ca="1" si="10"/>
        <v/>
      </c>
    </row>
    <row r="54" spans="1:24" hidden="1" x14ac:dyDescent="0.25">
      <c r="B54" s="156"/>
      <c r="D54" s="11"/>
      <c r="F54" s="6"/>
      <c r="G54" s="30"/>
      <c r="H54" t="str">
        <f t="shared" ca="1" si="30"/>
        <v/>
      </c>
      <c r="K54" s="7"/>
      <c r="L54" s="19"/>
      <c r="M54" t="str">
        <f t="shared" si="1"/>
        <v/>
      </c>
      <c r="N54" s="139"/>
      <c r="O54" s="9">
        <f t="shared" si="27"/>
        <v>0</v>
      </c>
      <c r="P54" s="9">
        <f t="shared" si="28"/>
        <v>0</v>
      </c>
      <c r="Q54" s="14">
        <f t="shared" si="29"/>
        <v>0</v>
      </c>
      <c r="R54" s="177"/>
      <c r="S54" s="28" t="str">
        <f t="shared" ca="1" si="6"/>
        <v/>
      </c>
      <c r="T54" s="28" t="str">
        <f t="shared" ca="1" si="7"/>
        <v/>
      </c>
      <c r="U54" s="9" t="str">
        <f t="shared" ca="1" si="0"/>
        <v/>
      </c>
      <c r="V54" s="33" t="str">
        <f t="shared" ca="1" si="8"/>
        <v/>
      </c>
      <c r="W54" s="33" t="str">
        <f t="shared" ca="1" si="9"/>
        <v/>
      </c>
      <c r="X54" s="33" t="str">
        <f t="shared" ca="1" si="10"/>
        <v/>
      </c>
    </row>
    <row r="55" spans="1:24" hidden="1" x14ac:dyDescent="0.25">
      <c r="B55" s="156"/>
      <c r="D55" s="11"/>
      <c r="F55" s="6"/>
      <c r="G55" s="30"/>
      <c r="H55" t="str">
        <f t="shared" ca="1" si="30"/>
        <v/>
      </c>
      <c r="K55" s="7"/>
      <c r="L55" s="19"/>
      <c r="M55" t="str">
        <f t="shared" si="1"/>
        <v/>
      </c>
      <c r="N55" s="139"/>
      <c r="O55" s="9">
        <f t="shared" si="27"/>
        <v>0</v>
      </c>
      <c r="P55" s="9">
        <f t="shared" si="28"/>
        <v>0</v>
      </c>
      <c r="Q55" s="14">
        <f t="shared" si="29"/>
        <v>0</v>
      </c>
      <c r="R55" s="177"/>
      <c r="S55" s="28" t="str">
        <f t="shared" ca="1" si="6"/>
        <v/>
      </c>
      <c r="T55" s="28" t="str">
        <f t="shared" ca="1" si="7"/>
        <v/>
      </c>
      <c r="U55" s="9" t="str">
        <f t="shared" ca="1" si="0"/>
        <v/>
      </c>
      <c r="V55" s="33" t="str">
        <f t="shared" ca="1" si="8"/>
        <v/>
      </c>
      <c r="W55" s="33" t="str">
        <f t="shared" ca="1" si="9"/>
        <v/>
      </c>
      <c r="X55" s="33" t="str">
        <f t="shared" ca="1" si="10"/>
        <v/>
      </c>
    </row>
    <row r="56" spans="1:24" hidden="1" x14ac:dyDescent="0.25">
      <c r="B56" s="156"/>
      <c r="D56" s="11"/>
      <c r="F56" s="6"/>
      <c r="G56" s="30"/>
      <c r="H56" t="str">
        <f t="shared" ca="1" si="30"/>
        <v/>
      </c>
      <c r="K56" s="7"/>
      <c r="L56" s="19"/>
      <c r="M56" t="str">
        <f t="shared" si="1"/>
        <v/>
      </c>
      <c r="N56" s="139"/>
      <c r="O56" s="9">
        <f t="shared" si="27"/>
        <v>0</v>
      </c>
      <c r="P56" s="9">
        <f t="shared" si="28"/>
        <v>0</v>
      </c>
      <c r="Q56" s="14">
        <f t="shared" si="29"/>
        <v>0</v>
      </c>
      <c r="R56" s="177"/>
      <c r="S56" s="28" t="str">
        <f t="shared" ca="1" si="6"/>
        <v/>
      </c>
      <c r="T56" s="28" t="str">
        <f t="shared" ca="1" si="7"/>
        <v/>
      </c>
      <c r="U56" s="9" t="str">
        <f t="shared" ca="1" si="0"/>
        <v/>
      </c>
      <c r="V56" s="33" t="str">
        <f t="shared" ca="1" si="8"/>
        <v/>
      </c>
      <c r="W56" s="33" t="str">
        <f t="shared" ca="1" si="9"/>
        <v/>
      </c>
      <c r="X56" s="33" t="str">
        <f t="shared" ca="1" si="10"/>
        <v/>
      </c>
    </row>
    <row r="57" spans="1:24" ht="15.75" thickBot="1" x14ac:dyDescent="0.3">
      <c r="B57" s="157"/>
      <c r="C57" s="3"/>
      <c r="D57" s="12"/>
      <c r="E57" s="3"/>
      <c r="F57" s="5"/>
      <c r="G57" s="31"/>
      <c r="H57" t="str">
        <f t="shared" ca="1" si="30"/>
        <v/>
      </c>
      <c r="I57" s="3"/>
      <c r="J57" s="3"/>
      <c r="K57" s="16"/>
      <c r="L57" s="20"/>
      <c r="M57" t="str">
        <f t="shared" si="1"/>
        <v/>
      </c>
      <c r="N57" s="139"/>
      <c r="O57" s="21">
        <f t="shared" si="27"/>
        <v>0</v>
      </c>
      <c r="P57" s="21">
        <f t="shared" si="28"/>
        <v>0</v>
      </c>
      <c r="Q57" s="15">
        <f t="shared" si="29"/>
        <v>0</v>
      </c>
      <c r="R57" s="178"/>
      <c r="S57" s="27" t="str">
        <f t="shared" ca="1" si="6"/>
        <v/>
      </c>
      <c r="T57" s="28" t="str">
        <f t="shared" ca="1" si="7"/>
        <v/>
      </c>
      <c r="U57" s="21" t="str">
        <f t="shared" ca="1" si="0"/>
        <v/>
      </c>
      <c r="V57" s="34" t="str">
        <f t="shared" ca="1" si="8"/>
        <v/>
      </c>
      <c r="W57" s="34" t="str">
        <f t="shared" ca="1" si="9"/>
        <v/>
      </c>
      <c r="X57" s="34" t="str">
        <f t="shared" ca="1" si="10"/>
        <v/>
      </c>
    </row>
    <row r="58" spans="1:24" x14ac:dyDescent="0.25">
      <c r="B58" s="161" t="str">
        <f>'CA-A'!B61</f>
        <v>Yameli velarde</v>
      </c>
      <c r="C58" s="2"/>
      <c r="D58" s="10"/>
      <c r="E58" s="2"/>
      <c r="F58" s="4"/>
      <c r="G58" s="29"/>
      <c r="H58" s="2" t="str">
        <f ca="1">IF(AND(ISNUMBER(G58),(G58&lt;=TODAY())),"NO PAGADO","")</f>
        <v/>
      </c>
      <c r="I58" s="2"/>
      <c r="J58" s="2"/>
      <c r="K58" s="17"/>
      <c r="L58" s="18"/>
      <c r="M58" t="str">
        <f t="shared" si="1"/>
        <v/>
      </c>
      <c r="N58" s="139">
        <f>SUM(M58:M66)</f>
        <v>0</v>
      </c>
      <c r="O58" s="8">
        <f>D58*F58</f>
        <v>0</v>
      </c>
      <c r="P58" s="8">
        <f>D58*0.04</f>
        <v>0</v>
      </c>
      <c r="Q58" s="13">
        <f>D58*(F58-0.04)</f>
        <v>0</v>
      </c>
      <c r="R58" s="176">
        <f>SUM(D58:D66)-N58</f>
        <v>0</v>
      </c>
      <c r="S58" s="28" t="str">
        <f t="shared" ca="1" si="6"/>
        <v/>
      </c>
      <c r="T58" s="26" t="str">
        <f t="shared" ca="1" si="7"/>
        <v/>
      </c>
      <c r="U58" s="8" t="str">
        <f t="shared" ca="1" si="0"/>
        <v/>
      </c>
      <c r="V58" s="35" t="str">
        <f t="shared" ca="1" si="8"/>
        <v/>
      </c>
      <c r="W58" s="35" t="str">
        <f t="shared" ca="1" si="9"/>
        <v/>
      </c>
      <c r="X58" s="35" t="str">
        <f t="shared" ca="1" si="10"/>
        <v/>
      </c>
    </row>
    <row r="59" spans="1:24" hidden="1" x14ac:dyDescent="0.25">
      <c r="B59" s="162"/>
      <c r="D59" s="11"/>
      <c r="F59" s="6"/>
      <c r="G59" s="30"/>
      <c r="H59" t="str">
        <f ca="1">IF(AND(ISNUMBER(G59),(G59&lt;=TODAY())),"NO PAGADO","")</f>
        <v/>
      </c>
      <c r="K59" s="7"/>
      <c r="L59" s="19"/>
      <c r="M59" t="str">
        <f t="shared" si="1"/>
        <v/>
      </c>
      <c r="N59" s="139"/>
      <c r="O59" s="9">
        <f t="shared" ref="O59:O66" si="31">D59*F59</f>
        <v>0</v>
      </c>
      <c r="P59" s="9">
        <f t="shared" ref="P59:P66" si="32">D59*0.04</f>
        <v>0</v>
      </c>
      <c r="Q59" s="14">
        <f t="shared" ref="Q59:Q66" si="33">D59*(F59-0.04)</f>
        <v>0</v>
      </c>
      <c r="R59" s="177"/>
      <c r="S59" s="28" t="str">
        <f t="shared" ca="1" si="6"/>
        <v/>
      </c>
      <c r="T59" s="28" t="str">
        <f t="shared" ca="1" si="7"/>
        <v/>
      </c>
      <c r="U59" s="9" t="str">
        <f t="shared" ca="1" si="0"/>
        <v/>
      </c>
      <c r="V59" s="33" t="str">
        <f t="shared" ca="1" si="8"/>
        <v/>
      </c>
      <c r="W59" s="33" t="str">
        <f t="shared" ca="1" si="9"/>
        <v/>
      </c>
      <c r="X59" s="33" t="str">
        <f t="shared" ca="1" si="10"/>
        <v/>
      </c>
    </row>
    <row r="60" spans="1:24" hidden="1" x14ac:dyDescent="0.25">
      <c r="B60" s="162"/>
      <c r="D60" s="11"/>
      <c r="F60" s="6"/>
      <c r="G60" s="30"/>
      <c r="H60" t="str">
        <f ca="1">IF(AND(ISNUMBER(G60),(G60&lt;=TODAY())),"NO PAGADO","")</f>
        <v/>
      </c>
      <c r="K60" s="7"/>
      <c r="L60" s="19"/>
      <c r="M60" t="str">
        <f t="shared" si="1"/>
        <v/>
      </c>
      <c r="N60" s="139"/>
      <c r="O60" s="9">
        <f t="shared" si="31"/>
        <v>0</v>
      </c>
      <c r="P60" s="9">
        <f t="shared" si="32"/>
        <v>0</v>
      </c>
      <c r="Q60" s="14">
        <f t="shared" si="33"/>
        <v>0</v>
      </c>
      <c r="R60" s="177"/>
      <c r="S60" s="28" t="str">
        <f t="shared" ca="1" si="6"/>
        <v/>
      </c>
      <c r="T60" s="28" t="str">
        <f t="shared" ca="1" si="7"/>
        <v/>
      </c>
      <c r="U60" s="9" t="str">
        <f t="shared" ca="1" si="0"/>
        <v/>
      </c>
      <c r="V60" s="33" t="str">
        <f t="shared" ca="1" si="8"/>
        <v/>
      </c>
      <c r="W60" s="33" t="str">
        <f t="shared" ca="1" si="9"/>
        <v/>
      </c>
      <c r="X60" s="33" t="str">
        <f t="shared" ca="1" si="10"/>
        <v/>
      </c>
    </row>
    <row r="61" spans="1:24" hidden="1" x14ac:dyDescent="0.25">
      <c r="B61" s="162"/>
      <c r="D61" s="11"/>
      <c r="F61" s="6"/>
      <c r="G61" s="30"/>
      <c r="H61" t="str">
        <f t="shared" ref="H61:H66" ca="1" si="34">IF(AND(ISNUMBER(G61),(G61&lt;=TODAY())),"NO PAGADO","")</f>
        <v/>
      </c>
      <c r="K61" s="7"/>
      <c r="L61" s="19"/>
      <c r="M61" t="str">
        <f t="shared" si="1"/>
        <v/>
      </c>
      <c r="N61" s="139"/>
      <c r="O61" s="9">
        <f t="shared" si="31"/>
        <v>0</v>
      </c>
      <c r="P61" s="9">
        <f t="shared" si="32"/>
        <v>0</v>
      </c>
      <c r="Q61" s="14">
        <f t="shared" si="33"/>
        <v>0</v>
      </c>
      <c r="R61" s="177"/>
      <c r="S61" s="28" t="str">
        <f t="shared" ca="1" si="6"/>
        <v/>
      </c>
      <c r="T61" s="28" t="str">
        <f t="shared" ca="1" si="7"/>
        <v/>
      </c>
      <c r="U61" s="9" t="str">
        <f t="shared" ca="1" si="0"/>
        <v/>
      </c>
      <c r="V61" s="33" t="str">
        <f t="shared" ca="1" si="8"/>
        <v/>
      </c>
      <c r="W61" s="33" t="str">
        <f t="shared" ca="1" si="9"/>
        <v/>
      </c>
      <c r="X61" s="33" t="str">
        <f t="shared" ca="1" si="10"/>
        <v/>
      </c>
    </row>
    <row r="62" spans="1:24" hidden="1" x14ac:dyDescent="0.25">
      <c r="A62" s="25">
        <v>7</v>
      </c>
      <c r="B62" s="162"/>
      <c r="D62" s="11"/>
      <c r="F62" s="6"/>
      <c r="G62" s="30"/>
      <c r="H62" t="str">
        <f t="shared" ca="1" si="34"/>
        <v/>
      </c>
      <c r="K62" s="7"/>
      <c r="L62" s="19"/>
      <c r="M62" t="str">
        <f t="shared" si="1"/>
        <v/>
      </c>
      <c r="N62" s="139"/>
      <c r="O62" s="9">
        <f t="shared" si="31"/>
        <v>0</v>
      </c>
      <c r="P62" s="9">
        <f t="shared" si="32"/>
        <v>0</v>
      </c>
      <c r="Q62" s="14">
        <f t="shared" si="33"/>
        <v>0</v>
      </c>
      <c r="R62" s="177"/>
      <c r="S62" s="28" t="str">
        <f t="shared" ca="1" si="6"/>
        <v/>
      </c>
      <c r="T62" s="28" t="str">
        <f t="shared" ca="1" si="7"/>
        <v/>
      </c>
      <c r="U62" s="9" t="str">
        <f t="shared" ca="1" si="0"/>
        <v/>
      </c>
      <c r="V62" s="33" t="str">
        <f t="shared" ca="1" si="8"/>
        <v/>
      </c>
      <c r="W62" s="33" t="str">
        <f t="shared" ca="1" si="9"/>
        <v/>
      </c>
      <c r="X62" s="33" t="str">
        <f t="shared" ca="1" si="10"/>
        <v/>
      </c>
    </row>
    <row r="63" spans="1:24" hidden="1" x14ac:dyDescent="0.25">
      <c r="B63" s="162"/>
      <c r="D63" s="11"/>
      <c r="F63" s="6"/>
      <c r="G63" s="30"/>
      <c r="H63" t="str">
        <f t="shared" ca="1" si="34"/>
        <v/>
      </c>
      <c r="K63" s="7"/>
      <c r="L63" s="19"/>
      <c r="M63" t="str">
        <f t="shared" si="1"/>
        <v/>
      </c>
      <c r="N63" s="139"/>
      <c r="O63" s="9">
        <f t="shared" si="31"/>
        <v>0</v>
      </c>
      <c r="P63" s="9">
        <f t="shared" si="32"/>
        <v>0</v>
      </c>
      <c r="Q63" s="14">
        <f t="shared" si="33"/>
        <v>0</v>
      </c>
      <c r="R63" s="177"/>
      <c r="S63" s="28" t="str">
        <f t="shared" ca="1" si="6"/>
        <v/>
      </c>
      <c r="T63" s="28" t="str">
        <f t="shared" ca="1" si="7"/>
        <v/>
      </c>
      <c r="U63" s="9" t="str">
        <f t="shared" ca="1" si="0"/>
        <v/>
      </c>
      <c r="V63" s="33" t="str">
        <f t="shared" ca="1" si="8"/>
        <v/>
      </c>
      <c r="W63" s="33" t="str">
        <f t="shared" ca="1" si="9"/>
        <v/>
      </c>
      <c r="X63" s="33" t="str">
        <f t="shared" ca="1" si="10"/>
        <v/>
      </c>
    </row>
    <row r="64" spans="1:24" hidden="1" x14ac:dyDescent="0.25">
      <c r="B64" s="162"/>
      <c r="D64" s="11"/>
      <c r="F64" s="6"/>
      <c r="G64" s="30"/>
      <c r="H64" t="str">
        <f t="shared" ca="1" si="34"/>
        <v/>
      </c>
      <c r="K64" s="7"/>
      <c r="L64" s="19"/>
      <c r="M64" t="str">
        <f t="shared" si="1"/>
        <v/>
      </c>
      <c r="N64" s="139"/>
      <c r="O64" s="9">
        <f t="shared" si="31"/>
        <v>0</v>
      </c>
      <c r="P64" s="9">
        <f t="shared" si="32"/>
        <v>0</v>
      </c>
      <c r="Q64" s="14">
        <f t="shared" si="33"/>
        <v>0</v>
      </c>
      <c r="R64" s="177"/>
      <c r="S64" s="28" t="str">
        <f t="shared" ca="1" si="6"/>
        <v/>
      </c>
      <c r="T64" s="28" t="str">
        <f t="shared" ca="1" si="7"/>
        <v/>
      </c>
      <c r="U64" s="9" t="str">
        <f t="shared" ca="1" si="0"/>
        <v/>
      </c>
      <c r="V64" s="33" t="str">
        <f t="shared" ca="1" si="8"/>
        <v/>
      </c>
      <c r="W64" s="33" t="str">
        <f t="shared" ca="1" si="9"/>
        <v/>
      </c>
      <c r="X64" s="33" t="str">
        <f t="shared" ca="1" si="10"/>
        <v/>
      </c>
    </row>
    <row r="65" spans="1:24" hidden="1" x14ac:dyDescent="0.25">
      <c r="B65" s="162"/>
      <c r="D65" s="11"/>
      <c r="F65" s="6"/>
      <c r="G65" s="30"/>
      <c r="H65" t="str">
        <f t="shared" ca="1" si="34"/>
        <v/>
      </c>
      <c r="K65" s="7"/>
      <c r="L65" s="19"/>
      <c r="M65" t="str">
        <f t="shared" si="1"/>
        <v/>
      </c>
      <c r="N65" s="139"/>
      <c r="O65" s="9">
        <f t="shared" si="31"/>
        <v>0</v>
      </c>
      <c r="P65" s="9">
        <f t="shared" si="32"/>
        <v>0</v>
      </c>
      <c r="Q65" s="14">
        <f t="shared" si="33"/>
        <v>0</v>
      </c>
      <c r="R65" s="177"/>
      <c r="S65" s="28" t="str">
        <f t="shared" ca="1" si="6"/>
        <v/>
      </c>
      <c r="T65" s="28" t="str">
        <f t="shared" ca="1" si="7"/>
        <v/>
      </c>
      <c r="U65" s="9" t="str">
        <f t="shared" ca="1" si="0"/>
        <v/>
      </c>
      <c r="V65" s="33" t="str">
        <f t="shared" ca="1" si="8"/>
        <v/>
      </c>
      <c r="W65" s="33" t="str">
        <f t="shared" ca="1" si="9"/>
        <v/>
      </c>
      <c r="X65" s="33" t="str">
        <f t="shared" ca="1" si="10"/>
        <v/>
      </c>
    </row>
    <row r="66" spans="1:24" ht="15.75" thickBot="1" x14ac:dyDescent="0.3">
      <c r="B66" s="163"/>
      <c r="C66" s="3"/>
      <c r="D66" s="12"/>
      <c r="E66" s="3"/>
      <c r="F66" s="5"/>
      <c r="G66" s="31"/>
      <c r="H66" t="str">
        <f t="shared" ca="1" si="34"/>
        <v/>
      </c>
      <c r="I66" s="3"/>
      <c r="J66" s="3"/>
      <c r="K66" s="16"/>
      <c r="L66" s="20"/>
      <c r="M66" t="str">
        <f t="shared" si="1"/>
        <v/>
      </c>
      <c r="N66" s="139"/>
      <c r="O66" s="21">
        <f t="shared" si="31"/>
        <v>0</v>
      </c>
      <c r="P66" s="21">
        <f t="shared" si="32"/>
        <v>0</v>
      </c>
      <c r="Q66" s="15">
        <f t="shared" si="33"/>
        <v>0</v>
      </c>
      <c r="R66" s="178"/>
      <c r="S66" s="27" t="str">
        <f t="shared" ca="1" si="6"/>
        <v/>
      </c>
      <c r="T66" s="27" t="str">
        <f t="shared" ca="1" si="7"/>
        <v/>
      </c>
      <c r="U66" s="21" t="str">
        <f t="shared" ca="1" si="0"/>
        <v/>
      </c>
      <c r="V66" s="34" t="str">
        <f t="shared" ca="1" si="8"/>
        <v/>
      </c>
      <c r="W66" s="34" t="str">
        <f t="shared" ca="1" si="9"/>
        <v/>
      </c>
      <c r="X66" s="34" t="str">
        <f t="shared" ca="1" si="10"/>
        <v/>
      </c>
    </row>
    <row r="67" spans="1:24" x14ac:dyDescent="0.25">
      <c r="B67" s="155">
        <f>'CA-A'!B70</f>
        <v>0</v>
      </c>
      <c r="C67" s="2"/>
      <c r="D67" s="10"/>
      <c r="E67" s="2"/>
      <c r="F67" s="4"/>
      <c r="G67" s="29"/>
      <c r="H67" s="2" t="str">
        <f ca="1">IF(AND(ISNUMBER(G67),(G67&lt;=TODAY())),"NO PAGADO","")</f>
        <v/>
      </c>
      <c r="I67" s="2"/>
      <c r="J67" s="2"/>
      <c r="K67" s="17"/>
      <c r="L67" s="18"/>
      <c r="M67" t="str">
        <f t="shared" si="1"/>
        <v/>
      </c>
      <c r="N67" s="139">
        <f>SUM(M67:M75)</f>
        <v>0</v>
      </c>
      <c r="O67" s="8">
        <f>D67*F67</f>
        <v>0</v>
      </c>
      <c r="P67" s="8">
        <f>D67*0.04</f>
        <v>0</v>
      </c>
      <c r="Q67" s="13">
        <f>D67*(F67-0.04)</f>
        <v>0</v>
      </c>
      <c r="R67" s="176">
        <f>SUM(D67:D75)-N67</f>
        <v>0</v>
      </c>
      <c r="S67" s="28" t="str">
        <f t="shared" ca="1" si="6"/>
        <v/>
      </c>
      <c r="T67" s="28" t="str">
        <f t="shared" ca="1" si="7"/>
        <v/>
      </c>
      <c r="U67" s="8" t="str">
        <f t="shared" ca="1" si="0"/>
        <v/>
      </c>
      <c r="V67" s="35" t="str">
        <f t="shared" ca="1" si="8"/>
        <v/>
      </c>
      <c r="W67" s="35" t="str">
        <f t="shared" ca="1" si="9"/>
        <v/>
      </c>
      <c r="X67" s="35" t="str">
        <f t="shared" ca="1" si="10"/>
        <v/>
      </c>
    </row>
    <row r="68" spans="1:24" hidden="1" x14ac:dyDescent="0.25">
      <c r="B68" s="156"/>
      <c r="D68" s="11"/>
      <c r="F68" s="6"/>
      <c r="G68" s="30"/>
      <c r="H68" t="str">
        <f ca="1">IF(AND(ISNUMBER(G68),(G68&lt;=TODAY())),"NO PAGADO","")</f>
        <v/>
      </c>
      <c r="K68" s="7"/>
      <c r="L68" s="19"/>
      <c r="M68" t="str">
        <f t="shared" si="1"/>
        <v/>
      </c>
      <c r="N68" s="139"/>
      <c r="O68" s="9">
        <f t="shared" ref="O68:O75" si="35">D68*F68</f>
        <v>0</v>
      </c>
      <c r="P68" s="9">
        <f t="shared" ref="P68:P75" si="36">D68*0.04</f>
        <v>0</v>
      </c>
      <c r="Q68" s="14">
        <f t="shared" ref="Q68:Q75" si="37">D68*(F68-0.04)</f>
        <v>0</v>
      </c>
      <c r="R68" s="177"/>
      <c r="S68" s="28" t="str">
        <f t="shared" ca="1" si="6"/>
        <v/>
      </c>
      <c r="T68" s="28" t="str">
        <f t="shared" ca="1" si="7"/>
        <v/>
      </c>
      <c r="U68" s="9" t="str">
        <f t="shared" ref="U68:U131" ca="1" si="38">IF(H68="NO PAGADO",Q68,"")</f>
        <v/>
      </c>
      <c r="V68" s="33" t="str">
        <f t="shared" ca="1" si="8"/>
        <v/>
      </c>
      <c r="W68" s="33" t="str">
        <f t="shared" ca="1" si="9"/>
        <v/>
      </c>
      <c r="X68" s="33" t="str">
        <f t="shared" ca="1" si="10"/>
        <v/>
      </c>
    </row>
    <row r="69" spans="1:24" hidden="1" x14ac:dyDescent="0.25">
      <c r="B69" s="156"/>
      <c r="D69" s="11"/>
      <c r="F69" s="6"/>
      <c r="G69" s="30"/>
      <c r="H69" t="str">
        <f ca="1">IF(AND(ISNUMBER(G69),(G69&lt;=TODAY())),"NO PAGADO","")</f>
        <v/>
      </c>
      <c r="K69" s="7"/>
      <c r="L69" s="19"/>
      <c r="M69" t="str">
        <f t="shared" ref="M69:M132" si="39">IF(L69=1,D69,"")</f>
        <v/>
      </c>
      <c r="N69" s="139"/>
      <c r="O69" s="9">
        <f t="shared" si="35"/>
        <v>0</v>
      </c>
      <c r="P69" s="9">
        <f t="shared" si="36"/>
        <v>0</v>
      </c>
      <c r="Q69" s="14">
        <f t="shared" si="37"/>
        <v>0</v>
      </c>
      <c r="R69" s="177"/>
      <c r="S69" s="28" t="str">
        <f t="shared" ref="S69:S132" ca="1" si="40">IF(H69="NO PAGADO",O69,"")</f>
        <v/>
      </c>
      <c r="T69" s="28" t="str">
        <f t="shared" ref="T69:T132" ca="1" si="41">IF(H69="NO PAGADO",P69,"")</f>
        <v/>
      </c>
      <c r="U69" s="9" t="str">
        <f t="shared" ca="1" si="38"/>
        <v/>
      </c>
      <c r="V69" s="33" t="str">
        <f t="shared" ref="V69:V132" ca="1" si="42">IF(H69="PAGADO",O69,"")</f>
        <v/>
      </c>
      <c r="W69" s="33" t="str">
        <f t="shared" ref="W69:W132" ca="1" si="43">IF(H69="PAGADO",P69,"")</f>
        <v/>
      </c>
      <c r="X69" s="33" t="str">
        <f t="shared" ref="X69:X132" ca="1" si="44">IF(H69="PAGADO",Q69,"")</f>
        <v/>
      </c>
    </row>
    <row r="70" spans="1:24" hidden="1" x14ac:dyDescent="0.25">
      <c r="B70" s="156"/>
      <c r="D70" s="11"/>
      <c r="F70" s="6"/>
      <c r="G70" s="30"/>
      <c r="H70" t="str">
        <f t="shared" ref="H70:H75" ca="1" si="45">IF(AND(ISNUMBER(G70),(G70&lt;=TODAY())),"NO PAGADO","")</f>
        <v/>
      </c>
      <c r="K70" s="7"/>
      <c r="L70" s="19"/>
      <c r="M70" t="str">
        <f t="shared" si="39"/>
        <v/>
      </c>
      <c r="N70" s="139"/>
      <c r="O70" s="9">
        <f t="shared" si="35"/>
        <v>0</v>
      </c>
      <c r="P70" s="9">
        <f t="shared" si="36"/>
        <v>0</v>
      </c>
      <c r="Q70" s="14">
        <f t="shared" si="37"/>
        <v>0</v>
      </c>
      <c r="R70" s="177"/>
      <c r="S70" s="28" t="str">
        <f t="shared" ca="1" si="40"/>
        <v/>
      </c>
      <c r="T70" s="28" t="str">
        <f t="shared" ca="1" si="41"/>
        <v/>
      </c>
      <c r="U70" s="9" t="str">
        <f t="shared" ca="1" si="38"/>
        <v/>
      </c>
      <c r="V70" s="33" t="str">
        <f t="shared" ca="1" si="42"/>
        <v/>
      </c>
      <c r="W70" s="33" t="str">
        <f t="shared" ca="1" si="43"/>
        <v/>
      </c>
      <c r="X70" s="33" t="str">
        <f t="shared" ca="1" si="44"/>
        <v/>
      </c>
    </row>
    <row r="71" spans="1:24" hidden="1" x14ac:dyDescent="0.25">
      <c r="A71" s="25">
        <v>8</v>
      </c>
      <c r="B71" s="156"/>
      <c r="D71" s="11"/>
      <c r="F71" s="6"/>
      <c r="G71" s="30"/>
      <c r="H71" t="str">
        <f t="shared" ca="1" si="45"/>
        <v/>
      </c>
      <c r="K71" s="7"/>
      <c r="L71" s="19"/>
      <c r="M71" t="str">
        <f t="shared" si="39"/>
        <v/>
      </c>
      <c r="N71" s="139"/>
      <c r="O71" s="9">
        <f t="shared" si="35"/>
        <v>0</v>
      </c>
      <c r="P71" s="9">
        <f t="shared" si="36"/>
        <v>0</v>
      </c>
      <c r="Q71" s="14">
        <f t="shared" si="37"/>
        <v>0</v>
      </c>
      <c r="R71" s="177"/>
      <c r="S71" s="28" t="str">
        <f t="shared" ca="1" si="40"/>
        <v/>
      </c>
      <c r="T71" s="28" t="str">
        <f t="shared" ca="1" si="41"/>
        <v/>
      </c>
      <c r="U71" s="9" t="str">
        <f t="shared" ca="1" si="38"/>
        <v/>
      </c>
      <c r="V71" s="33" t="str">
        <f t="shared" ca="1" si="42"/>
        <v/>
      </c>
      <c r="W71" s="33" t="str">
        <f t="shared" ca="1" si="43"/>
        <v/>
      </c>
      <c r="X71" s="33" t="str">
        <f t="shared" ca="1" si="44"/>
        <v/>
      </c>
    </row>
    <row r="72" spans="1:24" hidden="1" x14ac:dyDescent="0.25">
      <c r="B72" s="156"/>
      <c r="D72" s="11"/>
      <c r="F72" s="6"/>
      <c r="G72" s="30"/>
      <c r="H72" t="str">
        <f t="shared" ca="1" si="45"/>
        <v/>
      </c>
      <c r="K72" s="7"/>
      <c r="L72" s="19"/>
      <c r="M72" t="str">
        <f t="shared" si="39"/>
        <v/>
      </c>
      <c r="N72" s="139"/>
      <c r="O72" s="9">
        <f t="shared" si="35"/>
        <v>0</v>
      </c>
      <c r="P72" s="9">
        <f t="shared" si="36"/>
        <v>0</v>
      </c>
      <c r="Q72" s="14">
        <f t="shared" si="37"/>
        <v>0</v>
      </c>
      <c r="R72" s="177"/>
      <c r="S72" s="28" t="str">
        <f t="shared" ca="1" si="40"/>
        <v/>
      </c>
      <c r="T72" s="28" t="str">
        <f t="shared" ca="1" si="41"/>
        <v/>
      </c>
      <c r="U72" s="9" t="str">
        <f t="shared" ca="1" si="38"/>
        <v/>
      </c>
      <c r="V72" s="33" t="str">
        <f t="shared" ca="1" si="42"/>
        <v/>
      </c>
      <c r="W72" s="33" t="str">
        <f t="shared" ca="1" si="43"/>
        <v/>
      </c>
      <c r="X72" s="33" t="str">
        <f t="shared" ca="1" si="44"/>
        <v/>
      </c>
    </row>
    <row r="73" spans="1:24" hidden="1" x14ac:dyDescent="0.25">
      <c r="B73" s="156"/>
      <c r="D73" s="11"/>
      <c r="F73" s="6"/>
      <c r="G73" s="30"/>
      <c r="H73" t="str">
        <f t="shared" ca="1" si="45"/>
        <v/>
      </c>
      <c r="K73" s="7"/>
      <c r="L73" s="19"/>
      <c r="M73" t="str">
        <f t="shared" si="39"/>
        <v/>
      </c>
      <c r="N73" s="139"/>
      <c r="O73" s="9">
        <f t="shared" si="35"/>
        <v>0</v>
      </c>
      <c r="P73" s="9">
        <f t="shared" si="36"/>
        <v>0</v>
      </c>
      <c r="Q73" s="14">
        <f t="shared" si="37"/>
        <v>0</v>
      </c>
      <c r="R73" s="177"/>
      <c r="S73" s="28" t="str">
        <f t="shared" ca="1" si="40"/>
        <v/>
      </c>
      <c r="T73" s="28" t="str">
        <f t="shared" ca="1" si="41"/>
        <v/>
      </c>
      <c r="U73" s="9" t="str">
        <f t="shared" ca="1" si="38"/>
        <v/>
      </c>
      <c r="V73" s="33" t="str">
        <f t="shared" ca="1" si="42"/>
        <v/>
      </c>
      <c r="W73" s="33" t="str">
        <f t="shared" ca="1" si="43"/>
        <v/>
      </c>
      <c r="X73" s="33" t="str">
        <f t="shared" ca="1" si="44"/>
        <v/>
      </c>
    </row>
    <row r="74" spans="1:24" hidden="1" x14ac:dyDescent="0.25">
      <c r="B74" s="156"/>
      <c r="D74" s="11"/>
      <c r="F74" s="6"/>
      <c r="G74" s="30"/>
      <c r="H74" t="str">
        <f t="shared" ca="1" si="45"/>
        <v/>
      </c>
      <c r="K74" s="7"/>
      <c r="L74" s="19"/>
      <c r="M74" t="str">
        <f t="shared" si="39"/>
        <v/>
      </c>
      <c r="N74" s="139"/>
      <c r="O74" s="9">
        <f t="shared" si="35"/>
        <v>0</v>
      </c>
      <c r="P74" s="9">
        <f t="shared" si="36"/>
        <v>0</v>
      </c>
      <c r="Q74" s="14">
        <f t="shared" si="37"/>
        <v>0</v>
      </c>
      <c r="R74" s="177"/>
      <c r="S74" s="28" t="str">
        <f t="shared" ca="1" si="40"/>
        <v/>
      </c>
      <c r="T74" s="28" t="str">
        <f t="shared" ca="1" si="41"/>
        <v/>
      </c>
      <c r="U74" s="9" t="str">
        <f t="shared" ca="1" si="38"/>
        <v/>
      </c>
      <c r="V74" s="33" t="str">
        <f t="shared" ca="1" si="42"/>
        <v/>
      </c>
      <c r="W74" s="33" t="str">
        <f t="shared" ca="1" si="43"/>
        <v/>
      </c>
      <c r="X74" s="33" t="str">
        <f t="shared" ca="1" si="44"/>
        <v/>
      </c>
    </row>
    <row r="75" spans="1:24" ht="15.75" thickBot="1" x14ac:dyDescent="0.3">
      <c r="B75" s="157"/>
      <c r="C75" s="3"/>
      <c r="D75" s="12"/>
      <c r="E75" s="3"/>
      <c r="F75" s="5"/>
      <c r="G75" s="31"/>
      <c r="H75" t="str">
        <f t="shared" ca="1" si="45"/>
        <v/>
      </c>
      <c r="I75" s="3"/>
      <c r="J75" s="3"/>
      <c r="K75" s="16"/>
      <c r="L75" s="20"/>
      <c r="M75" t="str">
        <f t="shared" si="39"/>
        <v/>
      </c>
      <c r="N75" s="139"/>
      <c r="O75" s="21">
        <f t="shared" si="35"/>
        <v>0</v>
      </c>
      <c r="P75" s="21">
        <f t="shared" si="36"/>
        <v>0</v>
      </c>
      <c r="Q75" s="15">
        <f t="shared" si="37"/>
        <v>0</v>
      </c>
      <c r="R75" s="178"/>
      <c r="S75" s="27" t="str">
        <f t="shared" ca="1" si="40"/>
        <v/>
      </c>
      <c r="T75" s="28" t="str">
        <f t="shared" ca="1" si="41"/>
        <v/>
      </c>
      <c r="U75" s="21" t="str">
        <f t="shared" ca="1" si="38"/>
        <v/>
      </c>
      <c r="V75" s="34" t="str">
        <f t="shared" ca="1" si="42"/>
        <v/>
      </c>
      <c r="W75" s="34" t="str">
        <f t="shared" ca="1" si="43"/>
        <v/>
      </c>
      <c r="X75" s="34" t="str">
        <f t="shared" ca="1" si="44"/>
        <v/>
      </c>
    </row>
    <row r="76" spans="1:24" ht="15.75" thickBot="1" x14ac:dyDescent="0.3">
      <c r="B76" s="173" t="str">
        <f>'CA-A'!B79</f>
        <v>DULCE GONZALES</v>
      </c>
      <c r="C76" s="2"/>
      <c r="D76" s="114"/>
      <c r="E76" s="2"/>
      <c r="F76" s="4"/>
      <c r="G76" s="29"/>
      <c r="H76" s="2" t="str">
        <f ca="1">IF(AND(ISNUMBER(G76),(G76&lt;=TODAY())),"NO PAGADO","")</f>
        <v/>
      </c>
      <c r="I76" s="2"/>
      <c r="J76" s="2"/>
      <c r="K76" s="17"/>
      <c r="L76" s="18"/>
      <c r="M76" t="str">
        <f t="shared" si="39"/>
        <v/>
      </c>
      <c r="N76" s="139">
        <f>SUM(M76:M84)</f>
        <v>0</v>
      </c>
      <c r="O76" s="8">
        <f>D76*F76</f>
        <v>0</v>
      </c>
      <c r="P76" s="8">
        <f>D76*0.04</f>
        <v>0</v>
      </c>
      <c r="Q76" s="13">
        <f>D76*(F76-0.04)</f>
        <v>0</v>
      </c>
      <c r="R76" s="176">
        <f>SUM(D76:D84)-N76</f>
        <v>0</v>
      </c>
      <c r="S76" s="101" t="str">
        <f t="shared" ca="1" si="40"/>
        <v/>
      </c>
      <c r="T76" s="101" t="str">
        <f t="shared" ca="1" si="41"/>
        <v/>
      </c>
      <c r="U76" s="8" t="str">
        <f t="shared" ca="1" si="38"/>
        <v/>
      </c>
      <c r="V76" s="35" t="str">
        <f t="shared" ca="1" si="42"/>
        <v/>
      </c>
      <c r="W76" s="35" t="str">
        <f t="shared" ca="1" si="43"/>
        <v/>
      </c>
      <c r="X76" s="35" t="str">
        <f t="shared" ca="1" si="44"/>
        <v/>
      </c>
    </row>
    <row r="77" spans="1:24" hidden="1" x14ac:dyDescent="0.25">
      <c r="B77" s="174"/>
      <c r="D77" s="11"/>
      <c r="F77" s="6"/>
      <c r="G77" s="30"/>
      <c r="H77" t="str">
        <f ca="1">IF(AND(ISNUMBER(G77),(G77&lt;=TODAY())),"NO PAGADO","")</f>
        <v/>
      </c>
      <c r="K77" s="7"/>
      <c r="L77" s="19"/>
      <c r="M77" t="str">
        <f t="shared" si="39"/>
        <v/>
      </c>
      <c r="N77" s="139"/>
      <c r="O77" s="9">
        <f t="shared" ref="O77:O84" si="46">D77*F77</f>
        <v>0</v>
      </c>
      <c r="P77" s="9">
        <f t="shared" ref="P77:P84" si="47">D77*0.04</f>
        <v>0</v>
      </c>
      <c r="Q77" s="14">
        <f t="shared" ref="Q77:Q84" si="48">D77*(F77-0.04)</f>
        <v>0</v>
      </c>
      <c r="R77" s="177"/>
      <c r="S77" s="28" t="str">
        <f t="shared" ca="1" si="40"/>
        <v/>
      </c>
      <c r="T77" s="28" t="str">
        <f t="shared" ca="1" si="41"/>
        <v/>
      </c>
      <c r="U77" s="9" t="str">
        <f t="shared" ca="1" si="38"/>
        <v/>
      </c>
      <c r="V77" s="33" t="str">
        <f t="shared" ca="1" si="42"/>
        <v/>
      </c>
      <c r="W77" s="33" t="str">
        <f t="shared" ca="1" si="43"/>
        <v/>
      </c>
      <c r="X77" s="33" t="str">
        <f t="shared" ca="1" si="44"/>
        <v/>
      </c>
    </row>
    <row r="78" spans="1:24" hidden="1" x14ac:dyDescent="0.25">
      <c r="B78" s="174"/>
      <c r="D78" s="11"/>
      <c r="F78" s="6"/>
      <c r="G78" s="30"/>
      <c r="H78" t="str">
        <f ca="1">IF(AND(ISNUMBER(G78),(G78&lt;=TODAY())),"NO PAGADO","")</f>
        <v/>
      </c>
      <c r="K78" s="7"/>
      <c r="L78" s="19"/>
      <c r="M78" t="str">
        <f t="shared" si="39"/>
        <v/>
      </c>
      <c r="N78" s="139"/>
      <c r="O78" s="9">
        <f t="shared" si="46"/>
        <v>0</v>
      </c>
      <c r="P78" s="9">
        <f t="shared" si="47"/>
        <v>0</v>
      </c>
      <c r="Q78" s="14">
        <f t="shared" si="48"/>
        <v>0</v>
      </c>
      <c r="R78" s="177"/>
      <c r="S78" s="28" t="str">
        <f t="shared" ca="1" si="40"/>
        <v/>
      </c>
      <c r="T78" s="28" t="str">
        <f t="shared" ca="1" si="41"/>
        <v/>
      </c>
      <c r="U78" s="9" t="str">
        <f t="shared" ca="1" si="38"/>
        <v/>
      </c>
      <c r="V78" s="33" t="str">
        <f t="shared" ca="1" si="42"/>
        <v/>
      </c>
      <c r="W78" s="33" t="str">
        <f t="shared" ca="1" si="43"/>
        <v/>
      </c>
      <c r="X78" s="33" t="str">
        <f t="shared" ca="1" si="44"/>
        <v/>
      </c>
    </row>
    <row r="79" spans="1:24" hidden="1" x14ac:dyDescent="0.25">
      <c r="B79" s="174"/>
      <c r="D79" s="11"/>
      <c r="F79" s="6"/>
      <c r="G79" s="30"/>
      <c r="H79" t="str">
        <f t="shared" ref="H79:H84" ca="1" si="49">IF(AND(ISNUMBER(G79),(G79&lt;=TODAY())),"NO PAGADO","")</f>
        <v/>
      </c>
      <c r="K79" s="7"/>
      <c r="L79" s="19"/>
      <c r="M79" t="str">
        <f t="shared" si="39"/>
        <v/>
      </c>
      <c r="N79" s="139"/>
      <c r="O79" s="9">
        <f t="shared" si="46"/>
        <v>0</v>
      </c>
      <c r="P79" s="9">
        <f t="shared" si="47"/>
        <v>0</v>
      </c>
      <c r="Q79" s="14">
        <f t="shared" si="48"/>
        <v>0</v>
      </c>
      <c r="R79" s="177"/>
      <c r="S79" s="28" t="str">
        <f t="shared" ca="1" si="40"/>
        <v/>
      </c>
      <c r="T79" s="28" t="str">
        <f t="shared" ca="1" si="41"/>
        <v/>
      </c>
      <c r="U79" s="9" t="str">
        <f t="shared" ca="1" si="38"/>
        <v/>
      </c>
      <c r="V79" s="33" t="str">
        <f t="shared" ca="1" si="42"/>
        <v/>
      </c>
      <c r="W79" s="33" t="str">
        <f t="shared" ca="1" si="43"/>
        <v/>
      </c>
      <c r="X79" s="33" t="str">
        <f t="shared" ca="1" si="44"/>
        <v/>
      </c>
    </row>
    <row r="80" spans="1:24" hidden="1" x14ac:dyDescent="0.25">
      <c r="A80" s="25">
        <v>9</v>
      </c>
      <c r="B80" s="174"/>
      <c r="D80" s="11"/>
      <c r="F80" s="6"/>
      <c r="G80" s="30"/>
      <c r="H80" t="str">
        <f t="shared" ca="1" si="49"/>
        <v/>
      </c>
      <c r="K80" s="7"/>
      <c r="L80" s="19"/>
      <c r="M80" t="str">
        <f t="shared" si="39"/>
        <v/>
      </c>
      <c r="N80" s="139"/>
      <c r="O80" s="9">
        <f t="shared" si="46"/>
        <v>0</v>
      </c>
      <c r="P80" s="9">
        <f t="shared" si="47"/>
        <v>0</v>
      </c>
      <c r="Q80" s="14">
        <f t="shared" si="48"/>
        <v>0</v>
      </c>
      <c r="R80" s="177"/>
      <c r="S80" s="28" t="str">
        <f t="shared" ca="1" si="40"/>
        <v/>
      </c>
      <c r="T80" s="28" t="str">
        <f t="shared" ca="1" si="41"/>
        <v/>
      </c>
      <c r="U80" s="9" t="str">
        <f t="shared" ca="1" si="38"/>
        <v/>
      </c>
      <c r="V80" s="33" t="str">
        <f t="shared" ca="1" si="42"/>
        <v/>
      </c>
      <c r="W80" s="33" t="str">
        <f t="shared" ca="1" si="43"/>
        <v/>
      </c>
      <c r="X80" s="33" t="str">
        <f t="shared" ca="1" si="44"/>
        <v/>
      </c>
    </row>
    <row r="81" spans="1:24" hidden="1" x14ac:dyDescent="0.25">
      <c r="B81" s="174"/>
      <c r="D81" s="11"/>
      <c r="F81" s="6"/>
      <c r="G81" s="30"/>
      <c r="H81" t="str">
        <f t="shared" ca="1" si="49"/>
        <v/>
      </c>
      <c r="K81" s="7"/>
      <c r="L81" s="19"/>
      <c r="M81" t="str">
        <f t="shared" si="39"/>
        <v/>
      </c>
      <c r="N81" s="139"/>
      <c r="O81" s="9">
        <f t="shared" si="46"/>
        <v>0</v>
      </c>
      <c r="P81" s="9">
        <f t="shared" si="47"/>
        <v>0</v>
      </c>
      <c r="Q81" s="14">
        <f t="shared" si="48"/>
        <v>0</v>
      </c>
      <c r="R81" s="177"/>
      <c r="S81" s="28" t="str">
        <f t="shared" ca="1" si="40"/>
        <v/>
      </c>
      <c r="T81" s="28" t="str">
        <f t="shared" ca="1" si="41"/>
        <v/>
      </c>
      <c r="U81" s="9" t="str">
        <f t="shared" ca="1" si="38"/>
        <v/>
      </c>
      <c r="V81" s="33" t="str">
        <f t="shared" ca="1" si="42"/>
        <v/>
      </c>
      <c r="W81" s="33" t="str">
        <f t="shared" ca="1" si="43"/>
        <v/>
      </c>
      <c r="X81" s="33" t="str">
        <f t="shared" ca="1" si="44"/>
        <v/>
      </c>
    </row>
    <row r="82" spans="1:24" hidden="1" x14ac:dyDescent="0.25">
      <c r="B82" s="174"/>
      <c r="D82" s="11"/>
      <c r="F82" s="6"/>
      <c r="G82" s="30"/>
      <c r="H82" t="str">
        <f t="shared" ca="1" si="49"/>
        <v/>
      </c>
      <c r="K82" s="7"/>
      <c r="L82" s="19"/>
      <c r="M82" t="str">
        <f t="shared" si="39"/>
        <v/>
      </c>
      <c r="N82" s="139"/>
      <c r="O82" s="9">
        <f t="shared" si="46"/>
        <v>0</v>
      </c>
      <c r="P82" s="9">
        <f t="shared" si="47"/>
        <v>0</v>
      </c>
      <c r="Q82" s="14">
        <f t="shared" si="48"/>
        <v>0</v>
      </c>
      <c r="R82" s="177"/>
      <c r="S82" s="28" t="str">
        <f t="shared" ca="1" si="40"/>
        <v/>
      </c>
      <c r="T82" s="28" t="str">
        <f t="shared" ca="1" si="41"/>
        <v/>
      </c>
      <c r="U82" s="9" t="str">
        <f t="shared" ca="1" si="38"/>
        <v/>
      </c>
      <c r="V82" s="33" t="str">
        <f t="shared" ca="1" si="42"/>
        <v/>
      </c>
      <c r="W82" s="33" t="str">
        <f t="shared" ca="1" si="43"/>
        <v/>
      </c>
      <c r="X82" s="33" t="str">
        <f t="shared" ca="1" si="44"/>
        <v/>
      </c>
    </row>
    <row r="83" spans="1:24" hidden="1" x14ac:dyDescent="0.25">
      <c r="B83" s="174"/>
      <c r="D83" s="11"/>
      <c r="F83" s="6"/>
      <c r="G83" s="30"/>
      <c r="H83" t="str">
        <f t="shared" ca="1" si="49"/>
        <v/>
      </c>
      <c r="K83" s="7"/>
      <c r="L83" s="19"/>
      <c r="M83" t="str">
        <f t="shared" si="39"/>
        <v/>
      </c>
      <c r="N83" s="139"/>
      <c r="O83" s="9">
        <f t="shared" si="46"/>
        <v>0</v>
      </c>
      <c r="P83" s="9">
        <f t="shared" si="47"/>
        <v>0</v>
      </c>
      <c r="Q83" s="14">
        <f t="shared" si="48"/>
        <v>0</v>
      </c>
      <c r="R83" s="177"/>
      <c r="S83" s="28" t="str">
        <f t="shared" ca="1" si="40"/>
        <v/>
      </c>
      <c r="T83" s="28" t="str">
        <f t="shared" ca="1" si="41"/>
        <v/>
      </c>
      <c r="U83" s="9" t="str">
        <f t="shared" ca="1" si="38"/>
        <v/>
      </c>
      <c r="V83" s="33" t="str">
        <f t="shared" ca="1" si="42"/>
        <v/>
      </c>
      <c r="W83" s="33" t="str">
        <f t="shared" ca="1" si="43"/>
        <v/>
      </c>
      <c r="X83" s="33" t="str">
        <f t="shared" ca="1" si="44"/>
        <v/>
      </c>
    </row>
    <row r="84" spans="1:24" ht="15.75" hidden="1" thickBot="1" x14ac:dyDescent="0.3">
      <c r="B84" s="175"/>
      <c r="C84" s="3"/>
      <c r="D84" s="12"/>
      <c r="E84" s="3"/>
      <c r="F84" s="5"/>
      <c r="G84" s="31"/>
      <c r="H84" t="str">
        <f t="shared" ca="1" si="49"/>
        <v/>
      </c>
      <c r="I84" s="3"/>
      <c r="J84" s="3"/>
      <c r="K84" s="16"/>
      <c r="L84" s="20"/>
      <c r="M84" t="str">
        <f t="shared" si="39"/>
        <v/>
      </c>
      <c r="N84" s="139"/>
      <c r="O84" s="21">
        <f t="shared" si="46"/>
        <v>0</v>
      </c>
      <c r="P84" s="21">
        <f t="shared" si="47"/>
        <v>0</v>
      </c>
      <c r="Q84" s="15">
        <f t="shared" si="48"/>
        <v>0</v>
      </c>
      <c r="R84" s="178"/>
      <c r="S84" s="27" t="str">
        <f t="shared" ca="1" si="40"/>
        <v/>
      </c>
      <c r="T84" s="27" t="str">
        <f t="shared" ca="1" si="41"/>
        <v/>
      </c>
      <c r="U84" s="21" t="str">
        <f t="shared" ca="1" si="38"/>
        <v/>
      </c>
      <c r="V84" s="34" t="str">
        <f t="shared" ca="1" si="42"/>
        <v/>
      </c>
      <c r="W84" s="34" t="str">
        <f t="shared" ca="1" si="43"/>
        <v/>
      </c>
      <c r="X84" s="34" t="str">
        <f t="shared" ca="1" si="44"/>
        <v/>
      </c>
    </row>
    <row r="85" spans="1:24" x14ac:dyDescent="0.25">
      <c r="B85" s="151" t="str">
        <f>'CA-A'!B88</f>
        <v>NELSON VELARDE</v>
      </c>
      <c r="C85" s="2"/>
      <c r="D85" s="10"/>
      <c r="E85" s="2"/>
      <c r="F85" s="4"/>
      <c r="G85" s="29"/>
      <c r="H85" s="2" t="str">
        <f ca="1">IF(AND(ISNUMBER(G85),(G85&lt;=TODAY())),"NO PAGADO","")</f>
        <v/>
      </c>
      <c r="I85" s="2"/>
      <c r="J85" s="2"/>
      <c r="K85" s="17"/>
      <c r="L85" s="18"/>
      <c r="M85" t="str">
        <f t="shared" si="39"/>
        <v/>
      </c>
      <c r="N85" s="139">
        <f>SUM(M85:M93)</f>
        <v>0</v>
      </c>
      <c r="O85" s="8">
        <f>D85*F85</f>
        <v>0</v>
      </c>
      <c r="P85" s="8">
        <f>D85*0.04</f>
        <v>0</v>
      </c>
      <c r="Q85" s="13">
        <f>D85*(F85-0.04)</f>
        <v>0</v>
      </c>
      <c r="R85" s="176">
        <f>SUM(D85:D93)-N85</f>
        <v>0</v>
      </c>
      <c r="S85" s="28" t="str">
        <f t="shared" ca="1" si="40"/>
        <v/>
      </c>
      <c r="T85" s="28" t="str">
        <f t="shared" ca="1" si="41"/>
        <v/>
      </c>
      <c r="U85" s="8" t="str">
        <f t="shared" ca="1" si="38"/>
        <v/>
      </c>
      <c r="V85" s="35" t="str">
        <f t="shared" ca="1" si="42"/>
        <v/>
      </c>
      <c r="W85" s="35" t="str">
        <f t="shared" ca="1" si="43"/>
        <v/>
      </c>
      <c r="X85" s="35" t="str">
        <f t="shared" ca="1" si="44"/>
        <v/>
      </c>
    </row>
    <row r="86" spans="1:24" x14ac:dyDescent="0.25">
      <c r="B86" s="152"/>
      <c r="D86" s="11"/>
      <c r="F86" s="6"/>
      <c r="G86" s="30"/>
      <c r="H86" t="str">
        <f ca="1">IF(AND(ISNUMBER(G86),(G86&lt;=TODAY())),"NO PAGADO","")</f>
        <v/>
      </c>
      <c r="K86" s="7"/>
      <c r="L86" s="19"/>
      <c r="M86" t="str">
        <f t="shared" si="39"/>
        <v/>
      </c>
      <c r="N86" s="139"/>
      <c r="O86" s="9">
        <f t="shared" ref="O86:O147" si="50">D86*F86</f>
        <v>0</v>
      </c>
      <c r="P86" s="9">
        <f t="shared" ref="P86:P147" si="51">D86*0.04</f>
        <v>0</v>
      </c>
      <c r="Q86" s="14">
        <f t="shared" ref="Q86:Q147" si="52">D86*(F86-0.04)</f>
        <v>0</v>
      </c>
      <c r="R86" s="177"/>
      <c r="S86" s="28" t="str">
        <f t="shared" ca="1" si="40"/>
        <v/>
      </c>
      <c r="T86" s="28" t="str">
        <f t="shared" ca="1" si="41"/>
        <v/>
      </c>
      <c r="U86" s="9" t="str">
        <f t="shared" ca="1" si="38"/>
        <v/>
      </c>
      <c r="V86" s="33" t="str">
        <f t="shared" ca="1" si="42"/>
        <v/>
      </c>
      <c r="W86" s="33" t="str">
        <f t="shared" ca="1" si="43"/>
        <v/>
      </c>
      <c r="X86" s="33" t="str">
        <f t="shared" ca="1" si="44"/>
        <v/>
      </c>
    </row>
    <row r="87" spans="1:24" x14ac:dyDescent="0.25">
      <c r="B87" s="152"/>
      <c r="D87" s="113"/>
      <c r="F87" s="6"/>
      <c r="G87" s="30"/>
      <c r="H87" t="str">
        <f ca="1">IF(AND(ISNUMBER(G87),(G87&lt;=TODAY())),"NO PAGADO","")</f>
        <v/>
      </c>
      <c r="K87" s="7"/>
      <c r="L87" s="19"/>
      <c r="M87" t="str">
        <f t="shared" si="39"/>
        <v/>
      </c>
      <c r="N87" s="139"/>
      <c r="O87" s="9">
        <f t="shared" si="50"/>
        <v>0</v>
      </c>
      <c r="P87" s="9">
        <f t="shared" si="51"/>
        <v>0</v>
      </c>
      <c r="Q87" s="14">
        <f t="shared" si="52"/>
        <v>0</v>
      </c>
      <c r="R87" s="177"/>
      <c r="S87" s="28" t="str">
        <f t="shared" ca="1" si="40"/>
        <v/>
      </c>
      <c r="T87" s="28" t="str">
        <f t="shared" ca="1" si="41"/>
        <v/>
      </c>
      <c r="U87" s="9" t="str">
        <f t="shared" ca="1" si="38"/>
        <v/>
      </c>
      <c r="V87" s="33" t="str">
        <f t="shared" ca="1" si="42"/>
        <v/>
      </c>
      <c r="W87" s="33" t="str">
        <f t="shared" ca="1" si="43"/>
        <v/>
      </c>
      <c r="X87" s="33" t="str">
        <f t="shared" ca="1" si="44"/>
        <v/>
      </c>
    </row>
    <row r="88" spans="1:24" x14ac:dyDescent="0.25">
      <c r="B88" s="152"/>
      <c r="D88" s="11"/>
      <c r="F88" s="6"/>
      <c r="G88" s="30"/>
      <c r="H88" t="str">
        <f t="shared" ref="H88:H147" ca="1" si="53">IF(AND(ISNUMBER(G88),(G88&lt;=TODAY())),"NO PAGADO","")</f>
        <v/>
      </c>
      <c r="K88" s="7"/>
      <c r="L88" s="19"/>
      <c r="M88" t="str">
        <f t="shared" si="39"/>
        <v/>
      </c>
      <c r="N88" s="139"/>
      <c r="O88" s="9">
        <f t="shared" si="50"/>
        <v>0</v>
      </c>
      <c r="P88" s="9">
        <f t="shared" si="51"/>
        <v>0</v>
      </c>
      <c r="Q88" s="14">
        <f t="shared" si="52"/>
        <v>0</v>
      </c>
      <c r="R88" s="177"/>
      <c r="S88" s="28" t="str">
        <f t="shared" ca="1" si="40"/>
        <v/>
      </c>
      <c r="T88" s="28" t="str">
        <f t="shared" ca="1" si="41"/>
        <v/>
      </c>
      <c r="U88" s="9" t="str">
        <f t="shared" ca="1" si="38"/>
        <v/>
      </c>
      <c r="V88" s="33" t="str">
        <f t="shared" ca="1" si="42"/>
        <v/>
      </c>
      <c r="W88" s="33" t="str">
        <f t="shared" ca="1" si="43"/>
        <v/>
      </c>
      <c r="X88" s="33" t="str">
        <f t="shared" ca="1" si="44"/>
        <v/>
      </c>
    </row>
    <row r="89" spans="1:24" x14ac:dyDescent="0.25">
      <c r="A89" s="25">
        <v>10</v>
      </c>
      <c r="B89" s="152"/>
      <c r="D89" s="11"/>
      <c r="F89" s="6"/>
      <c r="G89" s="30"/>
      <c r="H89" t="str">
        <f t="shared" ca="1" si="53"/>
        <v/>
      </c>
      <c r="K89" s="7"/>
      <c r="L89" s="19"/>
      <c r="M89" t="str">
        <f t="shared" si="39"/>
        <v/>
      </c>
      <c r="N89" s="139"/>
      <c r="O89" s="9">
        <f t="shared" si="50"/>
        <v>0</v>
      </c>
      <c r="P89" s="9">
        <f t="shared" si="51"/>
        <v>0</v>
      </c>
      <c r="Q89" s="14">
        <f t="shared" si="52"/>
        <v>0</v>
      </c>
      <c r="R89" s="177"/>
      <c r="S89" s="28" t="str">
        <f t="shared" ca="1" si="40"/>
        <v/>
      </c>
      <c r="T89" s="28" t="str">
        <f t="shared" ca="1" si="41"/>
        <v/>
      </c>
      <c r="U89" s="9" t="str">
        <f t="shared" ca="1" si="38"/>
        <v/>
      </c>
      <c r="V89" s="33" t="str">
        <f t="shared" ca="1" si="42"/>
        <v/>
      </c>
      <c r="W89" s="33" t="str">
        <f t="shared" ca="1" si="43"/>
        <v/>
      </c>
      <c r="X89" s="33" t="str">
        <f t="shared" ca="1" si="44"/>
        <v/>
      </c>
    </row>
    <row r="90" spans="1:24" x14ac:dyDescent="0.25">
      <c r="B90" s="152"/>
      <c r="D90" s="11"/>
      <c r="F90" s="6"/>
      <c r="G90" s="30"/>
      <c r="H90" t="str">
        <f t="shared" ca="1" si="53"/>
        <v/>
      </c>
      <c r="K90" s="7"/>
      <c r="L90" s="19"/>
      <c r="M90" t="str">
        <f t="shared" si="39"/>
        <v/>
      </c>
      <c r="N90" s="139"/>
      <c r="O90" s="9">
        <f t="shared" si="50"/>
        <v>0</v>
      </c>
      <c r="P90" s="9">
        <f t="shared" si="51"/>
        <v>0</v>
      </c>
      <c r="Q90" s="14">
        <f t="shared" si="52"/>
        <v>0</v>
      </c>
      <c r="R90" s="177"/>
      <c r="S90" s="28" t="str">
        <f t="shared" ca="1" si="40"/>
        <v/>
      </c>
      <c r="T90" s="28" t="str">
        <f t="shared" ca="1" si="41"/>
        <v/>
      </c>
      <c r="U90" s="9" t="str">
        <f t="shared" ca="1" si="38"/>
        <v/>
      </c>
      <c r="V90" s="33" t="str">
        <f t="shared" ca="1" si="42"/>
        <v/>
      </c>
      <c r="W90" s="33" t="str">
        <f t="shared" ca="1" si="43"/>
        <v/>
      </c>
      <c r="X90" s="33" t="str">
        <f t="shared" ca="1" si="44"/>
        <v/>
      </c>
    </row>
    <row r="91" spans="1:24" x14ac:dyDescent="0.25">
      <c r="B91" s="152"/>
      <c r="D91" s="11"/>
      <c r="F91" s="6"/>
      <c r="G91" s="30"/>
      <c r="H91" t="str">
        <f t="shared" ca="1" si="53"/>
        <v/>
      </c>
      <c r="K91" s="7"/>
      <c r="L91" s="19"/>
      <c r="M91" t="str">
        <f t="shared" si="39"/>
        <v/>
      </c>
      <c r="N91" s="139"/>
      <c r="O91" s="9">
        <f t="shared" si="50"/>
        <v>0</v>
      </c>
      <c r="P91" s="9">
        <f t="shared" si="51"/>
        <v>0</v>
      </c>
      <c r="Q91" s="14">
        <f t="shared" si="52"/>
        <v>0</v>
      </c>
      <c r="R91" s="177"/>
      <c r="S91" s="28" t="str">
        <f t="shared" ca="1" si="40"/>
        <v/>
      </c>
      <c r="T91" s="28" t="str">
        <f t="shared" ca="1" si="41"/>
        <v/>
      </c>
      <c r="U91" s="9" t="str">
        <f t="shared" ca="1" si="38"/>
        <v/>
      </c>
      <c r="V91" s="33" t="str">
        <f t="shared" ca="1" si="42"/>
        <v/>
      </c>
      <c r="W91" s="33" t="str">
        <f t="shared" ca="1" si="43"/>
        <v/>
      </c>
      <c r="X91" s="33" t="str">
        <f t="shared" ca="1" si="44"/>
        <v/>
      </c>
    </row>
    <row r="92" spans="1:24" x14ac:dyDescent="0.25">
      <c r="B92" s="152"/>
      <c r="D92" s="11"/>
      <c r="F92" s="6"/>
      <c r="G92" s="30"/>
      <c r="H92" t="str">
        <f t="shared" ca="1" si="53"/>
        <v/>
      </c>
      <c r="K92" s="7"/>
      <c r="L92" s="19"/>
      <c r="M92" t="str">
        <f t="shared" si="39"/>
        <v/>
      </c>
      <c r="N92" s="139"/>
      <c r="O92" s="9">
        <f t="shared" si="50"/>
        <v>0</v>
      </c>
      <c r="P92" s="9">
        <f t="shared" si="51"/>
        <v>0</v>
      </c>
      <c r="Q92" s="14">
        <f t="shared" si="52"/>
        <v>0</v>
      </c>
      <c r="R92" s="177"/>
      <c r="S92" s="28" t="str">
        <f t="shared" ca="1" si="40"/>
        <v/>
      </c>
      <c r="T92" s="28" t="str">
        <f t="shared" ca="1" si="41"/>
        <v/>
      </c>
      <c r="U92" s="9" t="str">
        <f t="shared" ca="1" si="38"/>
        <v/>
      </c>
      <c r="V92" s="33" t="str">
        <f t="shared" ca="1" si="42"/>
        <v/>
      </c>
      <c r="W92" s="33" t="str">
        <f t="shared" ca="1" si="43"/>
        <v/>
      </c>
      <c r="X92" s="33" t="str">
        <f t="shared" ca="1" si="44"/>
        <v/>
      </c>
    </row>
    <row r="93" spans="1:24" ht="15.75" thickBot="1" x14ac:dyDescent="0.3">
      <c r="B93" s="153"/>
      <c r="C93" s="3"/>
      <c r="D93" s="12"/>
      <c r="E93" s="3"/>
      <c r="F93" s="5"/>
      <c r="G93" s="31"/>
      <c r="H93" t="str">
        <f t="shared" ca="1" si="53"/>
        <v/>
      </c>
      <c r="I93" s="3"/>
      <c r="J93" s="3"/>
      <c r="K93" s="16"/>
      <c r="L93" s="20"/>
      <c r="M93" t="str">
        <f t="shared" si="39"/>
        <v/>
      </c>
      <c r="N93" s="139"/>
      <c r="O93" s="21">
        <f t="shared" si="50"/>
        <v>0</v>
      </c>
      <c r="P93" s="21">
        <f t="shared" si="51"/>
        <v>0</v>
      </c>
      <c r="Q93" s="15">
        <f t="shared" si="52"/>
        <v>0</v>
      </c>
      <c r="R93" s="178"/>
      <c r="S93" s="27" t="str">
        <f t="shared" ca="1" si="40"/>
        <v/>
      </c>
      <c r="T93" s="27" t="str">
        <f t="shared" ca="1" si="41"/>
        <v/>
      </c>
      <c r="U93" s="21" t="str">
        <f t="shared" ca="1" si="38"/>
        <v/>
      </c>
      <c r="V93" s="34" t="str">
        <f t="shared" ca="1" si="42"/>
        <v/>
      </c>
      <c r="W93" s="34" t="str">
        <f t="shared" ca="1" si="43"/>
        <v/>
      </c>
      <c r="X93" s="34" t="str">
        <f t="shared" ca="1" si="44"/>
        <v/>
      </c>
    </row>
    <row r="94" spans="1:24" ht="15.75" thickBot="1" x14ac:dyDescent="0.3">
      <c r="B94" s="164" t="str">
        <f>'CA-A'!B97</f>
        <v>LIZETH PIANTO</v>
      </c>
      <c r="C94" s="2"/>
      <c r="D94" s="10"/>
      <c r="E94" s="2"/>
      <c r="F94" s="4"/>
      <c r="G94" s="29"/>
      <c r="H94" s="2" t="str">
        <f t="shared" ca="1" si="53"/>
        <v/>
      </c>
      <c r="I94" s="2"/>
      <c r="J94" s="2"/>
      <c r="K94" s="17"/>
      <c r="L94" s="18"/>
      <c r="M94" t="str">
        <f t="shared" si="39"/>
        <v/>
      </c>
      <c r="N94" s="139">
        <f>SUM(M94:M102)</f>
        <v>0</v>
      </c>
      <c r="O94" s="8">
        <f t="shared" si="50"/>
        <v>0</v>
      </c>
      <c r="P94" s="8">
        <f t="shared" si="51"/>
        <v>0</v>
      </c>
      <c r="Q94" s="13">
        <f t="shared" si="52"/>
        <v>0</v>
      </c>
      <c r="R94" s="176">
        <f>SUM(D94:D102)-N94</f>
        <v>0</v>
      </c>
      <c r="S94" s="101" t="str">
        <f t="shared" ca="1" si="40"/>
        <v/>
      </c>
      <c r="T94" s="101" t="str">
        <f t="shared" ca="1" si="41"/>
        <v/>
      </c>
      <c r="U94" s="8" t="str">
        <f t="shared" ca="1" si="38"/>
        <v/>
      </c>
      <c r="V94" s="35" t="str">
        <f t="shared" ca="1" si="42"/>
        <v/>
      </c>
      <c r="W94" s="35" t="str">
        <f t="shared" ca="1" si="43"/>
        <v/>
      </c>
      <c r="X94" s="35" t="str">
        <f t="shared" ca="1" si="44"/>
        <v/>
      </c>
    </row>
    <row r="95" spans="1:24" x14ac:dyDescent="0.25">
      <c r="B95" s="165"/>
      <c r="D95" s="11"/>
      <c r="F95" s="6"/>
      <c r="G95" s="30"/>
      <c r="H95" t="str">
        <f t="shared" ca="1" si="53"/>
        <v/>
      </c>
      <c r="K95" s="7"/>
      <c r="L95" s="19"/>
      <c r="M95" t="str">
        <f t="shared" si="39"/>
        <v/>
      </c>
      <c r="N95" s="139"/>
      <c r="O95" s="9">
        <f t="shared" si="50"/>
        <v>0</v>
      </c>
      <c r="P95" s="9">
        <f t="shared" si="51"/>
        <v>0</v>
      </c>
      <c r="Q95" s="14">
        <f t="shared" si="52"/>
        <v>0</v>
      </c>
      <c r="R95" s="177"/>
      <c r="S95" s="28" t="str">
        <f t="shared" ca="1" si="40"/>
        <v/>
      </c>
      <c r="T95" s="28" t="str">
        <f t="shared" ca="1" si="41"/>
        <v/>
      </c>
      <c r="U95" s="9" t="str">
        <f t="shared" ca="1" si="38"/>
        <v/>
      </c>
      <c r="V95" s="33" t="str">
        <f t="shared" ca="1" si="42"/>
        <v/>
      </c>
      <c r="W95" s="33" t="str">
        <f t="shared" ca="1" si="43"/>
        <v/>
      </c>
      <c r="X95" s="33" t="str">
        <f t="shared" ca="1" si="44"/>
        <v/>
      </c>
    </row>
    <row r="96" spans="1:24" x14ac:dyDescent="0.25">
      <c r="B96" s="165"/>
      <c r="D96" s="11"/>
      <c r="F96" s="6"/>
      <c r="G96" s="30"/>
      <c r="H96" t="str">
        <f t="shared" ca="1" si="53"/>
        <v/>
      </c>
      <c r="K96" s="7"/>
      <c r="L96" s="19"/>
      <c r="M96" t="str">
        <f t="shared" si="39"/>
        <v/>
      </c>
      <c r="N96" s="139"/>
      <c r="O96" s="9">
        <f t="shared" si="50"/>
        <v>0</v>
      </c>
      <c r="P96" s="9">
        <f t="shared" si="51"/>
        <v>0</v>
      </c>
      <c r="Q96" s="14">
        <f t="shared" si="52"/>
        <v>0</v>
      </c>
      <c r="R96" s="177"/>
      <c r="S96" s="28" t="str">
        <f t="shared" ca="1" si="40"/>
        <v/>
      </c>
      <c r="T96" s="28" t="str">
        <f t="shared" ca="1" si="41"/>
        <v/>
      </c>
      <c r="U96" s="9" t="str">
        <f t="shared" ca="1" si="38"/>
        <v/>
      </c>
      <c r="V96" s="33" t="str">
        <f t="shared" ca="1" si="42"/>
        <v/>
      </c>
      <c r="W96" s="33" t="str">
        <f t="shared" ca="1" si="43"/>
        <v/>
      </c>
      <c r="X96" s="33" t="str">
        <f t="shared" ca="1" si="44"/>
        <v/>
      </c>
    </row>
    <row r="97" spans="1:24" hidden="1" x14ac:dyDescent="0.25">
      <c r="B97" s="165"/>
      <c r="D97" s="11"/>
      <c r="F97" s="6"/>
      <c r="G97" s="30"/>
      <c r="H97" t="str">
        <f t="shared" ca="1" si="53"/>
        <v/>
      </c>
      <c r="K97" s="7"/>
      <c r="L97" s="19"/>
      <c r="M97" t="str">
        <f t="shared" si="39"/>
        <v/>
      </c>
      <c r="N97" s="139"/>
      <c r="O97" s="9">
        <f t="shared" si="50"/>
        <v>0</v>
      </c>
      <c r="P97" s="9">
        <f t="shared" si="51"/>
        <v>0</v>
      </c>
      <c r="Q97" s="14">
        <f t="shared" si="52"/>
        <v>0</v>
      </c>
      <c r="R97" s="177"/>
      <c r="S97" s="28" t="str">
        <f t="shared" ca="1" si="40"/>
        <v/>
      </c>
      <c r="T97" s="28" t="str">
        <f t="shared" ca="1" si="41"/>
        <v/>
      </c>
      <c r="U97" s="9" t="str">
        <f t="shared" ca="1" si="38"/>
        <v/>
      </c>
      <c r="V97" s="33" t="str">
        <f t="shared" ca="1" si="42"/>
        <v/>
      </c>
      <c r="W97" s="33" t="str">
        <f t="shared" ca="1" si="43"/>
        <v/>
      </c>
      <c r="X97" s="33" t="str">
        <f t="shared" ca="1" si="44"/>
        <v/>
      </c>
    </row>
    <row r="98" spans="1:24" hidden="1" x14ac:dyDescent="0.25">
      <c r="A98" s="25">
        <v>11</v>
      </c>
      <c r="B98" s="165"/>
      <c r="D98" s="11"/>
      <c r="F98" s="6"/>
      <c r="G98" s="30"/>
      <c r="H98" t="str">
        <f t="shared" ca="1" si="53"/>
        <v/>
      </c>
      <c r="K98" s="7"/>
      <c r="L98" s="19"/>
      <c r="M98" t="str">
        <f t="shared" si="39"/>
        <v/>
      </c>
      <c r="N98" s="139"/>
      <c r="O98" s="9">
        <f t="shared" si="50"/>
        <v>0</v>
      </c>
      <c r="P98" s="9">
        <f t="shared" si="51"/>
        <v>0</v>
      </c>
      <c r="Q98" s="14">
        <f t="shared" si="52"/>
        <v>0</v>
      </c>
      <c r="R98" s="177"/>
      <c r="S98" s="28" t="str">
        <f t="shared" ca="1" si="40"/>
        <v/>
      </c>
      <c r="T98" s="28" t="str">
        <f t="shared" ca="1" si="41"/>
        <v/>
      </c>
      <c r="U98" s="9" t="str">
        <f t="shared" ca="1" si="38"/>
        <v/>
      </c>
      <c r="V98" s="33" t="str">
        <f t="shared" ca="1" si="42"/>
        <v/>
      </c>
      <c r="W98" s="33" t="str">
        <f t="shared" ca="1" si="43"/>
        <v/>
      </c>
      <c r="X98" s="33" t="str">
        <f t="shared" ca="1" si="44"/>
        <v/>
      </c>
    </row>
    <row r="99" spans="1:24" hidden="1" x14ac:dyDescent="0.25">
      <c r="B99" s="165"/>
      <c r="D99" s="11"/>
      <c r="F99" s="6"/>
      <c r="G99" s="30"/>
      <c r="H99" t="str">
        <f t="shared" ca="1" si="53"/>
        <v/>
      </c>
      <c r="K99" s="7"/>
      <c r="L99" s="19"/>
      <c r="M99" t="str">
        <f t="shared" si="39"/>
        <v/>
      </c>
      <c r="N99" s="139"/>
      <c r="O99" s="9">
        <f t="shared" si="50"/>
        <v>0</v>
      </c>
      <c r="P99" s="9">
        <f t="shared" si="51"/>
        <v>0</v>
      </c>
      <c r="Q99" s="14">
        <f t="shared" si="52"/>
        <v>0</v>
      </c>
      <c r="R99" s="177"/>
      <c r="S99" s="28" t="str">
        <f t="shared" ca="1" si="40"/>
        <v/>
      </c>
      <c r="T99" s="28" t="str">
        <f t="shared" ca="1" si="41"/>
        <v/>
      </c>
      <c r="U99" s="9" t="str">
        <f t="shared" ca="1" si="38"/>
        <v/>
      </c>
      <c r="V99" s="33" t="str">
        <f t="shared" ca="1" si="42"/>
        <v/>
      </c>
      <c r="W99" s="33" t="str">
        <f t="shared" ca="1" si="43"/>
        <v/>
      </c>
      <c r="X99" s="33" t="str">
        <f t="shared" ca="1" si="44"/>
        <v/>
      </c>
    </row>
    <row r="100" spans="1:24" hidden="1" x14ac:dyDescent="0.25">
      <c r="B100" s="165"/>
      <c r="D100" s="11"/>
      <c r="F100" s="6"/>
      <c r="G100" s="30"/>
      <c r="H100" t="str">
        <f t="shared" ca="1" si="53"/>
        <v/>
      </c>
      <c r="K100" s="7"/>
      <c r="L100" s="19"/>
      <c r="M100" t="str">
        <f t="shared" si="39"/>
        <v/>
      </c>
      <c r="N100" s="139"/>
      <c r="O100" s="9">
        <f t="shared" si="50"/>
        <v>0</v>
      </c>
      <c r="P100" s="9">
        <f t="shared" si="51"/>
        <v>0</v>
      </c>
      <c r="Q100" s="14">
        <f t="shared" si="52"/>
        <v>0</v>
      </c>
      <c r="R100" s="177"/>
      <c r="S100" s="28" t="str">
        <f t="shared" ca="1" si="40"/>
        <v/>
      </c>
      <c r="T100" s="28" t="str">
        <f t="shared" ca="1" si="41"/>
        <v/>
      </c>
      <c r="U100" s="9" t="str">
        <f t="shared" ca="1" si="38"/>
        <v/>
      </c>
      <c r="V100" s="33" t="str">
        <f t="shared" ca="1" si="42"/>
        <v/>
      </c>
      <c r="W100" s="33" t="str">
        <f t="shared" ca="1" si="43"/>
        <v/>
      </c>
      <c r="X100" s="33" t="str">
        <f t="shared" ca="1" si="44"/>
        <v/>
      </c>
    </row>
    <row r="101" spans="1:24" hidden="1" x14ac:dyDescent="0.25">
      <c r="B101" s="165"/>
      <c r="D101" s="11"/>
      <c r="F101" s="6"/>
      <c r="G101" s="30"/>
      <c r="H101" t="str">
        <f t="shared" ca="1" si="53"/>
        <v/>
      </c>
      <c r="K101" s="7"/>
      <c r="L101" s="19"/>
      <c r="M101" t="str">
        <f t="shared" si="39"/>
        <v/>
      </c>
      <c r="N101" s="139"/>
      <c r="O101" s="9">
        <f t="shared" si="50"/>
        <v>0</v>
      </c>
      <c r="P101" s="9">
        <f t="shared" si="51"/>
        <v>0</v>
      </c>
      <c r="Q101" s="14">
        <f t="shared" si="52"/>
        <v>0</v>
      </c>
      <c r="R101" s="177"/>
      <c r="S101" s="28" t="str">
        <f t="shared" ca="1" si="40"/>
        <v/>
      </c>
      <c r="T101" s="28" t="str">
        <f t="shared" ca="1" si="41"/>
        <v/>
      </c>
      <c r="U101" s="9" t="str">
        <f t="shared" ca="1" si="38"/>
        <v/>
      </c>
      <c r="V101" s="33" t="str">
        <f t="shared" ca="1" si="42"/>
        <v/>
      </c>
      <c r="W101" s="33" t="str">
        <f t="shared" ca="1" si="43"/>
        <v/>
      </c>
      <c r="X101" s="33" t="str">
        <f t="shared" ca="1" si="44"/>
        <v/>
      </c>
    </row>
    <row r="102" spans="1:24" ht="15.75" thickBot="1" x14ac:dyDescent="0.3">
      <c r="B102" s="166"/>
      <c r="C102" s="3"/>
      <c r="D102" s="12"/>
      <c r="E102" s="3"/>
      <c r="F102" s="5"/>
      <c r="G102" s="31"/>
      <c r="H102" t="str">
        <f t="shared" ca="1" si="53"/>
        <v/>
      </c>
      <c r="I102" s="3"/>
      <c r="J102" s="3"/>
      <c r="K102" s="16"/>
      <c r="L102" s="20"/>
      <c r="M102" t="str">
        <f t="shared" si="39"/>
        <v/>
      </c>
      <c r="N102" s="139"/>
      <c r="O102" s="21">
        <f t="shared" si="50"/>
        <v>0</v>
      </c>
      <c r="P102" s="21">
        <f t="shared" si="51"/>
        <v>0</v>
      </c>
      <c r="Q102" s="15">
        <f t="shared" si="52"/>
        <v>0</v>
      </c>
      <c r="R102" s="178"/>
      <c r="S102" s="27" t="str">
        <f t="shared" ca="1" si="40"/>
        <v/>
      </c>
      <c r="T102" s="27" t="str">
        <f t="shared" ca="1" si="41"/>
        <v/>
      </c>
      <c r="U102" s="21" t="str">
        <f t="shared" ca="1" si="38"/>
        <v/>
      </c>
      <c r="V102" s="34" t="str">
        <f t="shared" ca="1" si="42"/>
        <v/>
      </c>
      <c r="W102" s="34" t="str">
        <f t="shared" ca="1" si="43"/>
        <v/>
      </c>
      <c r="X102" s="34" t="str">
        <f t="shared" ca="1" si="44"/>
        <v/>
      </c>
    </row>
    <row r="103" spans="1:24" x14ac:dyDescent="0.25">
      <c r="B103" s="167" t="str">
        <f>'CA-A'!B106</f>
        <v>JUANA PIANTO</v>
      </c>
      <c r="C103" s="2"/>
      <c r="D103" s="10"/>
      <c r="E103" s="2"/>
      <c r="F103" s="4"/>
      <c r="G103" s="29"/>
      <c r="H103" s="2" t="str">
        <f t="shared" ca="1" si="53"/>
        <v/>
      </c>
      <c r="I103" s="2"/>
      <c r="J103" s="2"/>
      <c r="K103" s="17"/>
      <c r="L103" s="18"/>
      <c r="M103" t="str">
        <f t="shared" si="39"/>
        <v/>
      </c>
      <c r="N103" s="139">
        <f>SUM(M103:M111)</f>
        <v>0</v>
      </c>
      <c r="O103" s="8">
        <f t="shared" si="50"/>
        <v>0</v>
      </c>
      <c r="P103" s="8">
        <f t="shared" si="51"/>
        <v>0</v>
      </c>
      <c r="Q103" s="13">
        <f t="shared" si="52"/>
        <v>0</v>
      </c>
      <c r="R103" s="176">
        <f>SUM(D103:D111)-N103</f>
        <v>0</v>
      </c>
      <c r="S103" s="28" t="str">
        <f t="shared" ca="1" si="40"/>
        <v/>
      </c>
      <c r="T103" s="28" t="str">
        <f t="shared" ca="1" si="41"/>
        <v/>
      </c>
      <c r="U103" s="8" t="str">
        <f t="shared" ca="1" si="38"/>
        <v/>
      </c>
      <c r="V103" s="35" t="str">
        <f t="shared" ca="1" si="42"/>
        <v/>
      </c>
      <c r="W103" s="35" t="str">
        <f t="shared" ca="1" si="43"/>
        <v/>
      </c>
      <c r="X103" s="35" t="str">
        <f t="shared" ca="1" si="44"/>
        <v/>
      </c>
    </row>
    <row r="104" spans="1:24" hidden="1" x14ac:dyDescent="0.25">
      <c r="B104" s="168"/>
      <c r="D104" s="11"/>
      <c r="F104" s="6"/>
      <c r="G104" s="30"/>
      <c r="H104" t="str">
        <f t="shared" ca="1" si="53"/>
        <v/>
      </c>
      <c r="K104" s="7"/>
      <c r="L104" s="19"/>
      <c r="M104" t="str">
        <f t="shared" si="39"/>
        <v/>
      </c>
      <c r="N104" s="139"/>
      <c r="O104" s="9">
        <f t="shared" si="50"/>
        <v>0</v>
      </c>
      <c r="P104" s="9">
        <f t="shared" si="51"/>
        <v>0</v>
      </c>
      <c r="Q104" s="14">
        <f t="shared" si="52"/>
        <v>0</v>
      </c>
      <c r="R104" s="177"/>
      <c r="S104" s="28" t="str">
        <f t="shared" ca="1" si="40"/>
        <v/>
      </c>
      <c r="T104" s="28" t="str">
        <f t="shared" ca="1" si="41"/>
        <v/>
      </c>
      <c r="U104" s="9" t="str">
        <f t="shared" ca="1" si="38"/>
        <v/>
      </c>
      <c r="V104" s="33" t="str">
        <f t="shared" ca="1" si="42"/>
        <v/>
      </c>
      <c r="W104" s="33" t="str">
        <f t="shared" ca="1" si="43"/>
        <v/>
      </c>
      <c r="X104" s="33" t="str">
        <f t="shared" ca="1" si="44"/>
        <v/>
      </c>
    </row>
    <row r="105" spans="1:24" hidden="1" x14ac:dyDescent="0.25">
      <c r="B105" s="168"/>
      <c r="D105" s="11"/>
      <c r="F105" s="6"/>
      <c r="G105" s="30"/>
      <c r="H105" t="str">
        <f t="shared" ca="1" si="53"/>
        <v/>
      </c>
      <c r="K105" s="7"/>
      <c r="L105" s="19"/>
      <c r="M105" t="str">
        <f t="shared" si="39"/>
        <v/>
      </c>
      <c r="N105" s="139"/>
      <c r="O105" s="9">
        <f t="shared" si="50"/>
        <v>0</v>
      </c>
      <c r="P105" s="9">
        <f t="shared" si="51"/>
        <v>0</v>
      </c>
      <c r="Q105" s="14">
        <f t="shared" si="52"/>
        <v>0</v>
      </c>
      <c r="R105" s="177"/>
      <c r="S105" s="28" t="str">
        <f t="shared" ca="1" si="40"/>
        <v/>
      </c>
      <c r="T105" s="28" t="str">
        <f t="shared" ca="1" si="41"/>
        <v/>
      </c>
      <c r="U105" s="9" t="str">
        <f t="shared" ca="1" si="38"/>
        <v/>
      </c>
      <c r="V105" s="33" t="str">
        <f t="shared" ca="1" si="42"/>
        <v/>
      </c>
      <c r="W105" s="33" t="str">
        <f t="shared" ca="1" si="43"/>
        <v/>
      </c>
      <c r="X105" s="33" t="str">
        <f t="shared" ca="1" si="44"/>
        <v/>
      </c>
    </row>
    <row r="106" spans="1:24" hidden="1" x14ac:dyDescent="0.25">
      <c r="B106" s="168"/>
      <c r="D106" s="11"/>
      <c r="F106" s="6"/>
      <c r="G106" s="30"/>
      <c r="H106" t="str">
        <f t="shared" ca="1" si="53"/>
        <v/>
      </c>
      <c r="K106" s="7"/>
      <c r="L106" s="19"/>
      <c r="M106" t="str">
        <f t="shared" si="39"/>
        <v/>
      </c>
      <c r="N106" s="139"/>
      <c r="O106" s="9">
        <f t="shared" si="50"/>
        <v>0</v>
      </c>
      <c r="P106" s="9">
        <f t="shared" si="51"/>
        <v>0</v>
      </c>
      <c r="Q106" s="14">
        <f t="shared" si="52"/>
        <v>0</v>
      </c>
      <c r="R106" s="177"/>
      <c r="S106" s="28" t="str">
        <f t="shared" ca="1" si="40"/>
        <v/>
      </c>
      <c r="T106" s="28" t="str">
        <f t="shared" ca="1" si="41"/>
        <v/>
      </c>
      <c r="U106" s="9" t="str">
        <f t="shared" ca="1" si="38"/>
        <v/>
      </c>
      <c r="V106" s="33" t="str">
        <f t="shared" ca="1" si="42"/>
        <v/>
      </c>
      <c r="W106" s="33" t="str">
        <f t="shared" ca="1" si="43"/>
        <v/>
      </c>
      <c r="X106" s="33" t="str">
        <f t="shared" ca="1" si="44"/>
        <v/>
      </c>
    </row>
    <row r="107" spans="1:24" hidden="1" x14ac:dyDescent="0.25">
      <c r="A107" s="25">
        <v>12</v>
      </c>
      <c r="B107" s="168"/>
      <c r="D107" s="11"/>
      <c r="F107" s="6"/>
      <c r="G107" s="30"/>
      <c r="H107" t="str">
        <f t="shared" ca="1" si="53"/>
        <v/>
      </c>
      <c r="K107" s="7"/>
      <c r="L107" s="19"/>
      <c r="M107" t="str">
        <f t="shared" si="39"/>
        <v/>
      </c>
      <c r="N107" s="139"/>
      <c r="O107" s="9">
        <f t="shared" si="50"/>
        <v>0</v>
      </c>
      <c r="P107" s="9">
        <f t="shared" si="51"/>
        <v>0</v>
      </c>
      <c r="Q107" s="14">
        <f t="shared" si="52"/>
        <v>0</v>
      </c>
      <c r="R107" s="177"/>
      <c r="S107" s="28" t="str">
        <f t="shared" ca="1" si="40"/>
        <v/>
      </c>
      <c r="T107" s="28" t="str">
        <f t="shared" ca="1" si="41"/>
        <v/>
      </c>
      <c r="U107" s="9" t="str">
        <f t="shared" ca="1" si="38"/>
        <v/>
      </c>
      <c r="V107" s="33" t="str">
        <f t="shared" ca="1" si="42"/>
        <v/>
      </c>
      <c r="W107" s="33" t="str">
        <f t="shared" ca="1" si="43"/>
        <v/>
      </c>
      <c r="X107" s="33" t="str">
        <f t="shared" ca="1" si="44"/>
        <v/>
      </c>
    </row>
    <row r="108" spans="1:24" hidden="1" x14ac:dyDescent="0.25">
      <c r="B108" s="168"/>
      <c r="D108" s="11"/>
      <c r="F108" s="6"/>
      <c r="G108" s="30"/>
      <c r="H108" t="str">
        <f t="shared" ca="1" si="53"/>
        <v/>
      </c>
      <c r="K108" s="7"/>
      <c r="L108" s="19"/>
      <c r="M108" t="str">
        <f t="shared" si="39"/>
        <v/>
      </c>
      <c r="N108" s="139"/>
      <c r="O108" s="9">
        <f t="shared" si="50"/>
        <v>0</v>
      </c>
      <c r="P108" s="9">
        <f t="shared" si="51"/>
        <v>0</v>
      </c>
      <c r="Q108" s="14">
        <f t="shared" si="52"/>
        <v>0</v>
      </c>
      <c r="R108" s="177"/>
      <c r="S108" s="28" t="str">
        <f t="shared" ca="1" si="40"/>
        <v/>
      </c>
      <c r="T108" s="28" t="str">
        <f t="shared" ca="1" si="41"/>
        <v/>
      </c>
      <c r="U108" s="9" t="str">
        <f t="shared" ca="1" si="38"/>
        <v/>
      </c>
      <c r="V108" s="33" t="str">
        <f t="shared" ca="1" si="42"/>
        <v/>
      </c>
      <c r="W108" s="33" t="str">
        <f t="shared" ca="1" si="43"/>
        <v/>
      </c>
      <c r="X108" s="33" t="str">
        <f t="shared" ca="1" si="44"/>
        <v/>
      </c>
    </row>
    <row r="109" spans="1:24" hidden="1" x14ac:dyDescent="0.25">
      <c r="B109" s="168"/>
      <c r="D109" s="11"/>
      <c r="F109" s="6"/>
      <c r="G109" s="30"/>
      <c r="H109" t="str">
        <f t="shared" ca="1" si="53"/>
        <v/>
      </c>
      <c r="K109" s="7"/>
      <c r="L109" s="19"/>
      <c r="M109" t="str">
        <f t="shared" si="39"/>
        <v/>
      </c>
      <c r="N109" s="139"/>
      <c r="O109" s="9">
        <f t="shared" si="50"/>
        <v>0</v>
      </c>
      <c r="P109" s="9">
        <f t="shared" si="51"/>
        <v>0</v>
      </c>
      <c r="Q109" s="14">
        <f t="shared" si="52"/>
        <v>0</v>
      </c>
      <c r="R109" s="177"/>
      <c r="S109" s="28" t="str">
        <f t="shared" ca="1" si="40"/>
        <v/>
      </c>
      <c r="T109" s="28" t="str">
        <f t="shared" ca="1" si="41"/>
        <v/>
      </c>
      <c r="U109" s="9" t="str">
        <f t="shared" ca="1" si="38"/>
        <v/>
      </c>
      <c r="V109" s="33" t="str">
        <f t="shared" ca="1" si="42"/>
        <v/>
      </c>
      <c r="W109" s="33" t="str">
        <f t="shared" ca="1" si="43"/>
        <v/>
      </c>
      <c r="X109" s="33" t="str">
        <f t="shared" ca="1" si="44"/>
        <v/>
      </c>
    </row>
    <row r="110" spans="1:24" hidden="1" x14ac:dyDescent="0.25">
      <c r="B110" s="168"/>
      <c r="D110" s="11"/>
      <c r="F110" s="6"/>
      <c r="G110" s="30"/>
      <c r="H110" t="str">
        <f t="shared" ca="1" si="53"/>
        <v/>
      </c>
      <c r="K110" s="7"/>
      <c r="L110" s="19"/>
      <c r="M110" t="str">
        <f t="shared" si="39"/>
        <v/>
      </c>
      <c r="N110" s="139"/>
      <c r="O110" s="9">
        <f t="shared" si="50"/>
        <v>0</v>
      </c>
      <c r="P110" s="9">
        <f t="shared" si="51"/>
        <v>0</v>
      </c>
      <c r="Q110" s="14">
        <f t="shared" si="52"/>
        <v>0</v>
      </c>
      <c r="R110" s="177"/>
      <c r="S110" s="28" t="str">
        <f t="shared" ca="1" si="40"/>
        <v/>
      </c>
      <c r="T110" s="28" t="str">
        <f t="shared" ca="1" si="41"/>
        <v/>
      </c>
      <c r="U110" s="9" t="str">
        <f t="shared" ca="1" si="38"/>
        <v/>
      </c>
      <c r="V110" s="33" t="str">
        <f t="shared" ca="1" si="42"/>
        <v/>
      </c>
      <c r="W110" s="33" t="str">
        <f t="shared" ca="1" si="43"/>
        <v/>
      </c>
      <c r="X110" s="33" t="str">
        <f t="shared" ca="1" si="44"/>
        <v/>
      </c>
    </row>
    <row r="111" spans="1:24" ht="15.75" hidden="1" thickBot="1" x14ac:dyDescent="0.3">
      <c r="B111" s="169"/>
      <c r="C111" s="3"/>
      <c r="D111" s="12"/>
      <c r="E111" s="3"/>
      <c r="F111" s="5"/>
      <c r="G111" s="31"/>
      <c r="H111" t="str">
        <f t="shared" ca="1" si="53"/>
        <v/>
      </c>
      <c r="I111" s="3"/>
      <c r="J111" s="3"/>
      <c r="K111" s="16"/>
      <c r="L111" s="20"/>
      <c r="M111" t="str">
        <f t="shared" si="39"/>
        <v/>
      </c>
      <c r="N111" s="139"/>
      <c r="O111" s="21">
        <f t="shared" si="50"/>
        <v>0</v>
      </c>
      <c r="P111" s="21">
        <f t="shared" si="51"/>
        <v>0</v>
      </c>
      <c r="Q111" s="15">
        <f t="shared" si="52"/>
        <v>0</v>
      </c>
      <c r="R111" s="178"/>
      <c r="S111" s="27" t="str">
        <f t="shared" ca="1" si="40"/>
        <v/>
      </c>
      <c r="T111" s="27" t="str">
        <f t="shared" ca="1" si="41"/>
        <v/>
      </c>
      <c r="U111" s="21" t="str">
        <f t="shared" ca="1" si="38"/>
        <v/>
      </c>
      <c r="V111" s="34" t="str">
        <f t="shared" ca="1" si="42"/>
        <v/>
      </c>
      <c r="W111" s="34" t="str">
        <f t="shared" ca="1" si="43"/>
        <v/>
      </c>
      <c r="X111" s="34" t="str">
        <f t="shared" ca="1" si="44"/>
        <v/>
      </c>
    </row>
    <row r="112" spans="1:24" hidden="1" x14ac:dyDescent="0.25">
      <c r="B112" s="155" t="str">
        <f>'CA-A'!B115</f>
        <v>YENIFER GONZALES</v>
      </c>
      <c r="C112" s="2"/>
      <c r="D112" s="10"/>
      <c r="E112" s="2"/>
      <c r="F112" s="4"/>
      <c r="G112" s="29"/>
      <c r="H112" s="2" t="str">
        <f t="shared" ca="1" si="53"/>
        <v/>
      </c>
      <c r="I112" s="2"/>
      <c r="J112" s="2"/>
      <c r="K112" s="17"/>
      <c r="L112" s="18"/>
      <c r="M112" t="str">
        <f t="shared" si="39"/>
        <v/>
      </c>
      <c r="N112" s="139">
        <f>SUM(M112:M120)</f>
        <v>0</v>
      </c>
      <c r="O112" s="8">
        <f t="shared" si="50"/>
        <v>0</v>
      </c>
      <c r="P112" s="8">
        <f t="shared" si="51"/>
        <v>0</v>
      </c>
      <c r="Q112" s="13">
        <f t="shared" si="52"/>
        <v>0</v>
      </c>
      <c r="R112" s="176">
        <f>SUM(D112:D120)-N112</f>
        <v>0</v>
      </c>
      <c r="S112" s="28" t="str">
        <f t="shared" ca="1" si="40"/>
        <v/>
      </c>
      <c r="T112" s="28" t="str">
        <f t="shared" ca="1" si="41"/>
        <v/>
      </c>
      <c r="U112" s="8" t="str">
        <f t="shared" ca="1" si="38"/>
        <v/>
      </c>
      <c r="V112" s="35" t="str">
        <f t="shared" ca="1" si="42"/>
        <v/>
      </c>
      <c r="W112" s="35" t="str">
        <f t="shared" ca="1" si="43"/>
        <v/>
      </c>
      <c r="X112" s="35" t="str">
        <f t="shared" ca="1" si="44"/>
        <v/>
      </c>
    </row>
    <row r="113" spans="1:24" hidden="1" x14ac:dyDescent="0.25">
      <c r="B113" s="156"/>
      <c r="D113" s="11"/>
      <c r="F113" s="6"/>
      <c r="G113" s="30"/>
      <c r="H113" t="str">
        <f t="shared" ca="1" si="53"/>
        <v/>
      </c>
      <c r="K113" s="7"/>
      <c r="L113" s="19"/>
      <c r="M113" t="str">
        <f t="shared" si="39"/>
        <v/>
      </c>
      <c r="N113" s="139"/>
      <c r="O113" s="9">
        <f t="shared" si="50"/>
        <v>0</v>
      </c>
      <c r="P113" s="9">
        <f t="shared" si="51"/>
        <v>0</v>
      </c>
      <c r="Q113" s="14">
        <f t="shared" si="52"/>
        <v>0</v>
      </c>
      <c r="R113" s="177"/>
      <c r="S113" s="28" t="str">
        <f t="shared" ca="1" si="40"/>
        <v/>
      </c>
      <c r="T113" s="28" t="str">
        <f t="shared" ca="1" si="41"/>
        <v/>
      </c>
      <c r="U113" s="9" t="str">
        <f t="shared" ca="1" si="38"/>
        <v/>
      </c>
      <c r="V113" s="33" t="str">
        <f t="shared" ca="1" si="42"/>
        <v/>
      </c>
      <c r="W113" s="33" t="str">
        <f t="shared" ca="1" si="43"/>
        <v/>
      </c>
      <c r="X113" s="33" t="str">
        <f t="shared" ca="1" si="44"/>
        <v/>
      </c>
    </row>
    <row r="114" spans="1:24" hidden="1" x14ac:dyDescent="0.25">
      <c r="B114" s="156"/>
      <c r="D114" s="11"/>
      <c r="F114" s="6"/>
      <c r="G114" s="30"/>
      <c r="H114" t="str">
        <f t="shared" ca="1" si="53"/>
        <v/>
      </c>
      <c r="K114" s="7"/>
      <c r="L114" s="19"/>
      <c r="M114" t="str">
        <f t="shared" si="39"/>
        <v/>
      </c>
      <c r="N114" s="139"/>
      <c r="O114" s="9">
        <f t="shared" si="50"/>
        <v>0</v>
      </c>
      <c r="P114" s="9">
        <f t="shared" si="51"/>
        <v>0</v>
      </c>
      <c r="Q114" s="14">
        <f t="shared" si="52"/>
        <v>0</v>
      </c>
      <c r="R114" s="177"/>
      <c r="S114" s="28" t="str">
        <f t="shared" ca="1" si="40"/>
        <v/>
      </c>
      <c r="T114" s="28" t="str">
        <f t="shared" ca="1" si="41"/>
        <v/>
      </c>
      <c r="U114" s="9" t="str">
        <f t="shared" ca="1" si="38"/>
        <v/>
      </c>
      <c r="V114" s="33" t="str">
        <f t="shared" ca="1" si="42"/>
        <v/>
      </c>
      <c r="W114" s="33" t="str">
        <f t="shared" ca="1" si="43"/>
        <v/>
      </c>
      <c r="X114" s="33" t="str">
        <f t="shared" ca="1" si="44"/>
        <v/>
      </c>
    </row>
    <row r="115" spans="1:24" hidden="1" x14ac:dyDescent="0.25">
      <c r="A115" s="25">
        <v>13</v>
      </c>
      <c r="B115" s="156"/>
      <c r="D115" s="11"/>
      <c r="F115" s="6"/>
      <c r="G115" s="30"/>
      <c r="H115" t="str">
        <f t="shared" ca="1" si="53"/>
        <v/>
      </c>
      <c r="K115" s="7"/>
      <c r="L115" s="19"/>
      <c r="M115" t="str">
        <f t="shared" si="39"/>
        <v/>
      </c>
      <c r="N115" s="139"/>
      <c r="O115" s="9">
        <f t="shared" si="50"/>
        <v>0</v>
      </c>
      <c r="P115" s="9">
        <f t="shared" si="51"/>
        <v>0</v>
      </c>
      <c r="Q115" s="14">
        <f t="shared" si="52"/>
        <v>0</v>
      </c>
      <c r="R115" s="177"/>
      <c r="S115" s="28" t="str">
        <f t="shared" ca="1" si="40"/>
        <v/>
      </c>
      <c r="T115" s="28" t="str">
        <f t="shared" ca="1" si="41"/>
        <v/>
      </c>
      <c r="U115" s="9" t="str">
        <f t="shared" ca="1" si="38"/>
        <v/>
      </c>
      <c r="V115" s="33" t="str">
        <f t="shared" ca="1" si="42"/>
        <v/>
      </c>
      <c r="W115" s="33" t="str">
        <f t="shared" ca="1" si="43"/>
        <v/>
      </c>
      <c r="X115" s="33" t="str">
        <f t="shared" ca="1" si="44"/>
        <v/>
      </c>
    </row>
    <row r="116" spans="1:24" hidden="1" x14ac:dyDescent="0.25">
      <c r="B116" s="156"/>
      <c r="D116" s="11"/>
      <c r="F116" s="6"/>
      <c r="G116" s="30"/>
      <c r="H116" t="str">
        <f t="shared" ca="1" si="53"/>
        <v/>
      </c>
      <c r="K116" s="7"/>
      <c r="L116" s="19"/>
      <c r="M116" t="str">
        <f t="shared" si="39"/>
        <v/>
      </c>
      <c r="N116" s="139"/>
      <c r="O116" s="9">
        <f t="shared" si="50"/>
        <v>0</v>
      </c>
      <c r="P116" s="9">
        <f t="shared" si="51"/>
        <v>0</v>
      </c>
      <c r="Q116" s="14">
        <f t="shared" si="52"/>
        <v>0</v>
      </c>
      <c r="R116" s="177"/>
      <c r="S116" s="28" t="str">
        <f t="shared" ca="1" si="40"/>
        <v/>
      </c>
      <c r="T116" s="28" t="str">
        <f t="shared" ca="1" si="41"/>
        <v/>
      </c>
      <c r="U116" s="9" t="str">
        <f t="shared" ca="1" si="38"/>
        <v/>
      </c>
      <c r="V116" s="33" t="str">
        <f t="shared" ca="1" si="42"/>
        <v/>
      </c>
      <c r="W116" s="33" t="str">
        <f t="shared" ca="1" si="43"/>
        <v/>
      </c>
      <c r="X116" s="33" t="str">
        <f t="shared" ca="1" si="44"/>
        <v/>
      </c>
    </row>
    <row r="117" spans="1:24" hidden="1" x14ac:dyDescent="0.25">
      <c r="B117" s="156"/>
      <c r="D117" s="11"/>
      <c r="F117" s="6"/>
      <c r="G117" s="30"/>
      <c r="H117" t="str">
        <f t="shared" ca="1" si="53"/>
        <v/>
      </c>
      <c r="K117" s="7"/>
      <c r="L117" s="19"/>
      <c r="M117" t="str">
        <f t="shared" si="39"/>
        <v/>
      </c>
      <c r="N117" s="139"/>
      <c r="O117" s="9">
        <f t="shared" si="50"/>
        <v>0</v>
      </c>
      <c r="P117" s="9">
        <f t="shared" si="51"/>
        <v>0</v>
      </c>
      <c r="Q117" s="14">
        <f t="shared" si="52"/>
        <v>0</v>
      </c>
      <c r="R117" s="177"/>
      <c r="S117" s="28" t="str">
        <f t="shared" ca="1" si="40"/>
        <v/>
      </c>
      <c r="T117" s="28" t="str">
        <f t="shared" ca="1" si="41"/>
        <v/>
      </c>
      <c r="U117" s="9" t="str">
        <f t="shared" ca="1" si="38"/>
        <v/>
      </c>
      <c r="V117" s="33" t="str">
        <f t="shared" ca="1" si="42"/>
        <v/>
      </c>
      <c r="W117" s="33" t="str">
        <f t="shared" ca="1" si="43"/>
        <v/>
      </c>
      <c r="X117" s="33" t="str">
        <f t="shared" ca="1" si="44"/>
        <v/>
      </c>
    </row>
    <row r="118" spans="1:24" hidden="1" x14ac:dyDescent="0.25">
      <c r="B118" s="156"/>
      <c r="D118" s="11"/>
      <c r="F118" s="6"/>
      <c r="G118" s="30"/>
      <c r="H118" t="str">
        <f t="shared" ca="1" si="53"/>
        <v/>
      </c>
      <c r="K118" s="7"/>
      <c r="L118" s="19"/>
      <c r="M118" t="str">
        <f t="shared" si="39"/>
        <v/>
      </c>
      <c r="N118" s="139"/>
      <c r="O118" s="9">
        <f t="shared" si="50"/>
        <v>0</v>
      </c>
      <c r="P118" s="9">
        <f t="shared" si="51"/>
        <v>0</v>
      </c>
      <c r="Q118" s="14">
        <f t="shared" si="52"/>
        <v>0</v>
      </c>
      <c r="R118" s="177"/>
      <c r="S118" s="28" t="str">
        <f t="shared" ca="1" si="40"/>
        <v/>
      </c>
      <c r="T118" s="28" t="str">
        <f t="shared" ca="1" si="41"/>
        <v/>
      </c>
      <c r="U118" s="9" t="str">
        <f t="shared" ca="1" si="38"/>
        <v/>
      </c>
      <c r="V118" s="33" t="str">
        <f t="shared" ca="1" si="42"/>
        <v/>
      </c>
      <c r="W118" s="33" t="str">
        <f t="shared" ca="1" si="43"/>
        <v/>
      </c>
      <c r="X118" s="33" t="str">
        <f t="shared" ca="1" si="44"/>
        <v/>
      </c>
    </row>
    <row r="119" spans="1:24" hidden="1" x14ac:dyDescent="0.25">
      <c r="B119" s="156"/>
      <c r="D119" s="11"/>
      <c r="F119" s="6"/>
      <c r="G119" s="30"/>
      <c r="H119" t="str">
        <f t="shared" ca="1" si="53"/>
        <v/>
      </c>
      <c r="K119" s="7"/>
      <c r="L119" s="19"/>
      <c r="M119" t="str">
        <f t="shared" si="39"/>
        <v/>
      </c>
      <c r="N119" s="139"/>
      <c r="O119" s="9">
        <f t="shared" si="50"/>
        <v>0</v>
      </c>
      <c r="P119" s="9">
        <f t="shared" si="51"/>
        <v>0</v>
      </c>
      <c r="Q119" s="14">
        <f t="shared" si="52"/>
        <v>0</v>
      </c>
      <c r="R119" s="177"/>
      <c r="S119" s="28" t="str">
        <f t="shared" ca="1" si="40"/>
        <v/>
      </c>
      <c r="T119" s="28" t="str">
        <f t="shared" ca="1" si="41"/>
        <v/>
      </c>
      <c r="U119" s="9" t="str">
        <f t="shared" ca="1" si="38"/>
        <v/>
      </c>
      <c r="V119" s="33" t="str">
        <f t="shared" ca="1" si="42"/>
        <v/>
      </c>
      <c r="W119" s="33" t="str">
        <f t="shared" ca="1" si="43"/>
        <v/>
      </c>
      <c r="X119" s="33" t="str">
        <f t="shared" ca="1" si="44"/>
        <v/>
      </c>
    </row>
    <row r="120" spans="1:24" ht="15.75" thickBot="1" x14ac:dyDescent="0.3">
      <c r="B120" s="157"/>
      <c r="C120" s="3"/>
      <c r="D120" s="12"/>
      <c r="E120" s="3"/>
      <c r="F120" s="5"/>
      <c r="G120" s="31"/>
      <c r="H120" t="str">
        <f t="shared" ca="1" si="53"/>
        <v/>
      </c>
      <c r="I120" s="3"/>
      <c r="J120" s="3"/>
      <c r="K120" s="16"/>
      <c r="L120" s="20"/>
      <c r="M120" t="str">
        <f t="shared" si="39"/>
        <v/>
      </c>
      <c r="N120" s="139"/>
      <c r="O120" s="21">
        <f t="shared" si="50"/>
        <v>0</v>
      </c>
      <c r="P120" s="21">
        <f t="shared" si="51"/>
        <v>0</v>
      </c>
      <c r="Q120" s="15">
        <f t="shared" si="52"/>
        <v>0</v>
      </c>
      <c r="R120" s="178"/>
      <c r="S120" s="27" t="str">
        <f t="shared" ca="1" si="40"/>
        <v/>
      </c>
      <c r="T120" s="27" t="str">
        <f t="shared" ca="1" si="41"/>
        <v/>
      </c>
      <c r="U120" s="21" t="str">
        <f t="shared" ca="1" si="38"/>
        <v/>
      </c>
      <c r="V120" s="34" t="str">
        <f t="shared" ca="1" si="42"/>
        <v/>
      </c>
      <c r="W120" s="34" t="str">
        <f t="shared" ca="1" si="43"/>
        <v/>
      </c>
      <c r="X120" s="34" t="str">
        <f t="shared" ca="1" si="44"/>
        <v/>
      </c>
    </row>
    <row r="121" spans="1:24" ht="15.75" thickBot="1" x14ac:dyDescent="0.3">
      <c r="B121" s="170">
        <f>'CA-A'!B124</f>
        <v>0</v>
      </c>
      <c r="C121" s="2"/>
      <c r="D121" s="10"/>
      <c r="E121" s="2"/>
      <c r="F121" s="4"/>
      <c r="G121" s="29"/>
      <c r="H121" s="2" t="str">
        <f t="shared" ca="1" si="53"/>
        <v/>
      </c>
      <c r="I121" s="2"/>
      <c r="J121" s="2"/>
      <c r="K121" s="17"/>
      <c r="L121" s="18"/>
      <c r="M121" t="str">
        <f t="shared" si="39"/>
        <v/>
      </c>
      <c r="N121" s="139">
        <f>SUM(M121:M129)</f>
        <v>0</v>
      </c>
      <c r="O121" s="8">
        <f t="shared" si="50"/>
        <v>0</v>
      </c>
      <c r="P121" s="8">
        <f t="shared" si="51"/>
        <v>0</v>
      </c>
      <c r="Q121" s="13">
        <f t="shared" si="52"/>
        <v>0</v>
      </c>
      <c r="R121" s="176">
        <f>SUM(D121:D129)-N121</f>
        <v>0</v>
      </c>
      <c r="S121" s="101" t="str">
        <f t="shared" ca="1" si="40"/>
        <v/>
      </c>
      <c r="T121" s="101" t="str">
        <f t="shared" ca="1" si="41"/>
        <v/>
      </c>
      <c r="U121" s="8" t="str">
        <f t="shared" ca="1" si="38"/>
        <v/>
      </c>
      <c r="V121" s="35" t="str">
        <f t="shared" ca="1" si="42"/>
        <v/>
      </c>
      <c r="W121" s="35" t="str">
        <f t="shared" ca="1" si="43"/>
        <v/>
      </c>
      <c r="X121" s="35" t="str">
        <f t="shared" ca="1" si="44"/>
        <v/>
      </c>
    </row>
    <row r="122" spans="1:24" hidden="1" x14ac:dyDescent="0.25">
      <c r="B122" s="171"/>
      <c r="D122" s="11"/>
      <c r="F122" s="6"/>
      <c r="G122" s="30"/>
      <c r="H122" t="str">
        <f t="shared" ca="1" si="53"/>
        <v/>
      </c>
      <c r="K122" s="7"/>
      <c r="L122" s="19"/>
      <c r="M122" t="str">
        <f t="shared" si="39"/>
        <v/>
      </c>
      <c r="N122" s="139"/>
      <c r="O122" s="9">
        <f t="shared" si="50"/>
        <v>0</v>
      </c>
      <c r="P122" s="9">
        <f t="shared" si="51"/>
        <v>0</v>
      </c>
      <c r="Q122" s="14">
        <f t="shared" si="52"/>
        <v>0</v>
      </c>
      <c r="R122" s="177"/>
      <c r="S122" s="28" t="str">
        <f t="shared" ca="1" si="40"/>
        <v/>
      </c>
      <c r="T122" s="28" t="str">
        <f t="shared" ca="1" si="41"/>
        <v/>
      </c>
      <c r="U122" s="9" t="str">
        <f t="shared" ca="1" si="38"/>
        <v/>
      </c>
      <c r="V122" s="33" t="str">
        <f t="shared" ca="1" si="42"/>
        <v/>
      </c>
      <c r="W122" s="33" t="str">
        <f t="shared" ca="1" si="43"/>
        <v/>
      </c>
      <c r="X122" s="33" t="str">
        <f t="shared" ca="1" si="44"/>
        <v/>
      </c>
    </row>
    <row r="123" spans="1:24" hidden="1" x14ac:dyDescent="0.25">
      <c r="B123" s="171"/>
      <c r="D123" s="11"/>
      <c r="F123" s="6"/>
      <c r="G123" s="30"/>
      <c r="H123" t="str">
        <f t="shared" ca="1" si="53"/>
        <v/>
      </c>
      <c r="K123" s="7"/>
      <c r="L123" s="19"/>
      <c r="M123" t="str">
        <f t="shared" si="39"/>
        <v/>
      </c>
      <c r="N123" s="139"/>
      <c r="O123" s="9">
        <f t="shared" si="50"/>
        <v>0</v>
      </c>
      <c r="P123" s="9">
        <f t="shared" si="51"/>
        <v>0</v>
      </c>
      <c r="Q123" s="14">
        <f t="shared" si="52"/>
        <v>0</v>
      </c>
      <c r="R123" s="177"/>
      <c r="S123" s="28" t="str">
        <f t="shared" ca="1" si="40"/>
        <v/>
      </c>
      <c r="T123" s="28" t="str">
        <f t="shared" ca="1" si="41"/>
        <v/>
      </c>
      <c r="U123" s="9" t="str">
        <f t="shared" ca="1" si="38"/>
        <v/>
      </c>
      <c r="V123" s="33" t="str">
        <f t="shared" ca="1" si="42"/>
        <v/>
      </c>
      <c r="W123" s="33" t="str">
        <f t="shared" ca="1" si="43"/>
        <v/>
      </c>
      <c r="X123" s="33" t="str">
        <f t="shared" ca="1" si="44"/>
        <v/>
      </c>
    </row>
    <row r="124" spans="1:24" hidden="1" x14ac:dyDescent="0.25">
      <c r="B124" s="171"/>
      <c r="D124" s="11"/>
      <c r="F124" s="6"/>
      <c r="G124" s="30"/>
      <c r="H124" t="str">
        <f t="shared" ca="1" si="53"/>
        <v/>
      </c>
      <c r="K124" s="7"/>
      <c r="L124" s="19"/>
      <c r="M124" t="str">
        <f t="shared" si="39"/>
        <v/>
      </c>
      <c r="N124" s="139"/>
      <c r="O124" s="9">
        <f t="shared" si="50"/>
        <v>0</v>
      </c>
      <c r="P124" s="9">
        <f t="shared" si="51"/>
        <v>0</v>
      </c>
      <c r="Q124" s="14">
        <f t="shared" si="52"/>
        <v>0</v>
      </c>
      <c r="R124" s="177"/>
      <c r="S124" s="28" t="str">
        <f t="shared" ca="1" si="40"/>
        <v/>
      </c>
      <c r="T124" s="28" t="str">
        <f t="shared" ca="1" si="41"/>
        <v/>
      </c>
      <c r="U124" s="9" t="str">
        <f t="shared" ca="1" si="38"/>
        <v/>
      </c>
      <c r="V124" s="33" t="str">
        <f t="shared" ca="1" si="42"/>
        <v/>
      </c>
      <c r="W124" s="33" t="str">
        <f t="shared" ca="1" si="43"/>
        <v/>
      </c>
      <c r="X124" s="33" t="str">
        <f t="shared" ca="1" si="44"/>
        <v/>
      </c>
    </row>
    <row r="125" spans="1:24" hidden="1" x14ac:dyDescent="0.25">
      <c r="A125" s="25">
        <v>14</v>
      </c>
      <c r="B125" s="171"/>
      <c r="D125" s="11"/>
      <c r="F125" s="6"/>
      <c r="G125" s="30"/>
      <c r="H125" t="str">
        <f t="shared" ca="1" si="53"/>
        <v/>
      </c>
      <c r="K125" s="7"/>
      <c r="L125" s="19"/>
      <c r="M125" t="str">
        <f t="shared" si="39"/>
        <v/>
      </c>
      <c r="N125" s="139"/>
      <c r="O125" s="9">
        <f t="shared" si="50"/>
        <v>0</v>
      </c>
      <c r="P125" s="9">
        <f t="shared" si="51"/>
        <v>0</v>
      </c>
      <c r="Q125" s="14">
        <f t="shared" si="52"/>
        <v>0</v>
      </c>
      <c r="R125" s="177"/>
      <c r="S125" s="28" t="str">
        <f t="shared" ca="1" si="40"/>
        <v/>
      </c>
      <c r="T125" s="28" t="str">
        <f t="shared" ca="1" si="41"/>
        <v/>
      </c>
      <c r="U125" s="9" t="str">
        <f t="shared" ca="1" si="38"/>
        <v/>
      </c>
      <c r="V125" s="33" t="str">
        <f t="shared" ca="1" si="42"/>
        <v/>
      </c>
      <c r="W125" s="33" t="str">
        <f t="shared" ca="1" si="43"/>
        <v/>
      </c>
      <c r="X125" s="33" t="str">
        <f t="shared" ca="1" si="44"/>
        <v/>
      </c>
    </row>
    <row r="126" spans="1:24" hidden="1" x14ac:dyDescent="0.25">
      <c r="B126" s="171"/>
      <c r="D126" s="11"/>
      <c r="F126" s="6"/>
      <c r="G126" s="30"/>
      <c r="H126" t="str">
        <f t="shared" ca="1" si="53"/>
        <v/>
      </c>
      <c r="K126" s="7"/>
      <c r="L126" s="19"/>
      <c r="M126" t="str">
        <f t="shared" si="39"/>
        <v/>
      </c>
      <c r="N126" s="139"/>
      <c r="O126" s="9">
        <f t="shared" si="50"/>
        <v>0</v>
      </c>
      <c r="P126" s="9">
        <f t="shared" si="51"/>
        <v>0</v>
      </c>
      <c r="Q126" s="14">
        <f t="shared" si="52"/>
        <v>0</v>
      </c>
      <c r="R126" s="177"/>
      <c r="S126" s="28" t="str">
        <f t="shared" ca="1" si="40"/>
        <v/>
      </c>
      <c r="T126" s="28" t="str">
        <f t="shared" ca="1" si="41"/>
        <v/>
      </c>
      <c r="U126" s="9" t="str">
        <f t="shared" ca="1" si="38"/>
        <v/>
      </c>
      <c r="V126" s="33" t="str">
        <f t="shared" ca="1" si="42"/>
        <v/>
      </c>
      <c r="W126" s="33" t="str">
        <f t="shared" ca="1" si="43"/>
        <v/>
      </c>
      <c r="X126" s="33" t="str">
        <f t="shared" ca="1" si="44"/>
        <v/>
      </c>
    </row>
    <row r="127" spans="1:24" hidden="1" x14ac:dyDescent="0.25">
      <c r="B127" s="171"/>
      <c r="D127" s="11"/>
      <c r="F127" s="6"/>
      <c r="G127" s="30"/>
      <c r="H127" t="str">
        <f t="shared" ca="1" si="53"/>
        <v/>
      </c>
      <c r="K127" s="7"/>
      <c r="L127" s="19"/>
      <c r="M127" t="str">
        <f t="shared" si="39"/>
        <v/>
      </c>
      <c r="N127" s="139"/>
      <c r="O127" s="9">
        <f t="shared" si="50"/>
        <v>0</v>
      </c>
      <c r="P127" s="9">
        <f t="shared" si="51"/>
        <v>0</v>
      </c>
      <c r="Q127" s="14">
        <f t="shared" si="52"/>
        <v>0</v>
      </c>
      <c r="R127" s="177"/>
      <c r="S127" s="28" t="str">
        <f t="shared" ca="1" si="40"/>
        <v/>
      </c>
      <c r="T127" s="28" t="str">
        <f t="shared" ca="1" si="41"/>
        <v/>
      </c>
      <c r="U127" s="9" t="str">
        <f t="shared" ca="1" si="38"/>
        <v/>
      </c>
      <c r="V127" s="33" t="str">
        <f t="shared" ca="1" si="42"/>
        <v/>
      </c>
      <c r="W127" s="33" t="str">
        <f t="shared" ca="1" si="43"/>
        <v/>
      </c>
      <c r="X127" s="33" t="str">
        <f t="shared" ca="1" si="44"/>
        <v/>
      </c>
    </row>
    <row r="128" spans="1:24" hidden="1" x14ac:dyDescent="0.25">
      <c r="B128" s="171"/>
      <c r="D128" s="11"/>
      <c r="F128" s="6"/>
      <c r="G128" s="30"/>
      <c r="H128" t="str">
        <f t="shared" ca="1" si="53"/>
        <v/>
      </c>
      <c r="K128" s="7"/>
      <c r="L128" s="19"/>
      <c r="M128" t="str">
        <f t="shared" si="39"/>
        <v/>
      </c>
      <c r="N128" s="139"/>
      <c r="O128" s="9">
        <f t="shared" si="50"/>
        <v>0</v>
      </c>
      <c r="P128" s="9">
        <f t="shared" si="51"/>
        <v>0</v>
      </c>
      <c r="Q128" s="14">
        <f t="shared" si="52"/>
        <v>0</v>
      </c>
      <c r="R128" s="177"/>
      <c r="S128" s="28" t="str">
        <f t="shared" ca="1" si="40"/>
        <v/>
      </c>
      <c r="T128" s="28" t="str">
        <f t="shared" ca="1" si="41"/>
        <v/>
      </c>
      <c r="U128" s="9" t="str">
        <f t="shared" ca="1" si="38"/>
        <v/>
      </c>
      <c r="V128" s="33" t="str">
        <f t="shared" ca="1" si="42"/>
        <v/>
      </c>
      <c r="W128" s="33" t="str">
        <f t="shared" ca="1" si="43"/>
        <v/>
      </c>
      <c r="X128" s="33" t="str">
        <f t="shared" ca="1" si="44"/>
        <v/>
      </c>
    </row>
    <row r="129" spans="1:24" ht="15.75" hidden="1" thickBot="1" x14ac:dyDescent="0.3">
      <c r="B129" s="172"/>
      <c r="C129" s="3"/>
      <c r="D129" s="12"/>
      <c r="E129" s="3"/>
      <c r="F129" s="5"/>
      <c r="G129" s="31"/>
      <c r="H129" t="str">
        <f t="shared" ca="1" si="53"/>
        <v/>
      </c>
      <c r="I129" s="3"/>
      <c r="J129" s="3"/>
      <c r="K129" s="16"/>
      <c r="L129" s="20"/>
      <c r="M129" t="str">
        <f t="shared" si="39"/>
        <v/>
      </c>
      <c r="N129" s="139"/>
      <c r="O129" s="21">
        <f t="shared" si="50"/>
        <v>0</v>
      </c>
      <c r="P129" s="21">
        <f t="shared" si="51"/>
        <v>0</v>
      </c>
      <c r="Q129" s="15">
        <f t="shared" si="52"/>
        <v>0</v>
      </c>
      <c r="R129" s="178"/>
      <c r="S129" s="27" t="str">
        <f t="shared" ca="1" si="40"/>
        <v/>
      </c>
      <c r="T129" s="27" t="str">
        <f t="shared" ca="1" si="41"/>
        <v/>
      </c>
      <c r="U129" s="21" t="str">
        <f t="shared" ca="1" si="38"/>
        <v/>
      </c>
      <c r="V129" s="34" t="str">
        <f t="shared" ca="1" si="42"/>
        <v/>
      </c>
      <c r="W129" s="34" t="str">
        <f t="shared" ca="1" si="43"/>
        <v/>
      </c>
      <c r="X129" s="34" t="str">
        <f t="shared" ca="1" si="44"/>
        <v/>
      </c>
    </row>
    <row r="130" spans="1:24" x14ac:dyDescent="0.25">
      <c r="B130" s="179" t="str">
        <f>'CA-A'!B135</f>
        <v>HUGO VELARDE</v>
      </c>
      <c r="C130" s="2"/>
      <c r="D130" s="10"/>
      <c r="E130" s="2"/>
      <c r="F130" s="4"/>
      <c r="G130" s="29"/>
      <c r="H130" s="116"/>
      <c r="I130" s="2"/>
      <c r="J130" s="2"/>
      <c r="K130" s="17"/>
      <c r="L130" s="18"/>
      <c r="M130" t="str">
        <f t="shared" si="39"/>
        <v/>
      </c>
      <c r="N130" s="139">
        <f>SUM(M130:M138)</f>
        <v>0</v>
      </c>
      <c r="O130" s="8">
        <f t="shared" si="50"/>
        <v>0</v>
      </c>
      <c r="P130" s="8">
        <f t="shared" si="51"/>
        <v>0</v>
      </c>
      <c r="Q130" s="13">
        <f t="shared" si="52"/>
        <v>0</v>
      </c>
      <c r="R130" s="176">
        <f>SUM(D130:D138)-N130</f>
        <v>0</v>
      </c>
      <c r="S130" s="28" t="str">
        <f t="shared" si="40"/>
        <v/>
      </c>
      <c r="T130" s="28" t="str">
        <f t="shared" si="41"/>
        <v/>
      </c>
      <c r="U130" s="8" t="str">
        <f t="shared" si="38"/>
        <v/>
      </c>
      <c r="V130" s="35" t="str">
        <f t="shared" si="42"/>
        <v/>
      </c>
      <c r="W130" s="35" t="str">
        <f t="shared" si="43"/>
        <v/>
      </c>
      <c r="X130" s="35" t="str">
        <f t="shared" si="44"/>
        <v/>
      </c>
    </row>
    <row r="131" spans="1:24" x14ac:dyDescent="0.25">
      <c r="B131" s="180"/>
      <c r="D131" s="11"/>
      <c r="F131" s="6"/>
      <c r="G131" s="30"/>
      <c r="H131" s="117"/>
      <c r="K131" s="7"/>
      <c r="L131" s="19"/>
      <c r="M131" t="str">
        <f t="shared" si="39"/>
        <v/>
      </c>
      <c r="N131" s="139"/>
      <c r="O131" s="9">
        <f t="shared" si="50"/>
        <v>0</v>
      </c>
      <c r="P131" s="9">
        <f t="shared" si="51"/>
        <v>0</v>
      </c>
      <c r="Q131" s="14">
        <f t="shared" si="52"/>
        <v>0</v>
      </c>
      <c r="R131" s="177"/>
      <c r="S131" s="28" t="str">
        <f t="shared" si="40"/>
        <v/>
      </c>
      <c r="T131" s="28" t="str">
        <f t="shared" si="41"/>
        <v/>
      </c>
      <c r="U131" s="9" t="str">
        <f t="shared" si="38"/>
        <v/>
      </c>
      <c r="V131" s="33" t="str">
        <f t="shared" si="42"/>
        <v/>
      </c>
      <c r="W131" s="33" t="str">
        <f t="shared" si="43"/>
        <v/>
      </c>
      <c r="X131" s="33" t="str">
        <f t="shared" si="44"/>
        <v/>
      </c>
    </row>
    <row r="132" spans="1:24" x14ac:dyDescent="0.25">
      <c r="B132" s="180"/>
      <c r="D132" s="11"/>
      <c r="F132" s="6"/>
      <c r="G132" s="30"/>
      <c r="H132" s="117"/>
      <c r="K132" s="7"/>
      <c r="L132" s="19"/>
      <c r="M132" t="str">
        <f t="shared" si="39"/>
        <v/>
      </c>
      <c r="N132" s="139"/>
      <c r="O132" s="9">
        <f t="shared" si="50"/>
        <v>0</v>
      </c>
      <c r="P132" s="9">
        <f t="shared" si="51"/>
        <v>0</v>
      </c>
      <c r="Q132" s="14">
        <f t="shared" si="52"/>
        <v>0</v>
      </c>
      <c r="R132" s="177"/>
      <c r="S132" s="28" t="str">
        <f t="shared" si="40"/>
        <v/>
      </c>
      <c r="T132" s="28" t="str">
        <f t="shared" si="41"/>
        <v/>
      </c>
      <c r="U132" s="9" t="str">
        <f t="shared" ref="U132:U147" si="54">IF(H132="NO PAGADO",Q132,"")</f>
        <v/>
      </c>
      <c r="V132" s="33" t="str">
        <f t="shared" si="42"/>
        <v/>
      </c>
      <c r="W132" s="33" t="str">
        <f t="shared" si="43"/>
        <v/>
      </c>
      <c r="X132" s="33" t="str">
        <f t="shared" si="44"/>
        <v/>
      </c>
    </row>
    <row r="133" spans="1:24" x14ac:dyDescent="0.25">
      <c r="A133" s="25">
        <v>15</v>
      </c>
      <c r="B133" s="180"/>
      <c r="D133" s="11"/>
      <c r="F133" s="6"/>
      <c r="G133" s="30"/>
      <c r="H133" s="117"/>
      <c r="K133" s="7"/>
      <c r="L133" s="19"/>
      <c r="M133" t="str">
        <f t="shared" ref="M133:M138" si="55">IF(L133=1,D133,"")</f>
        <v/>
      </c>
      <c r="N133" s="139"/>
      <c r="O133" s="9">
        <f t="shared" si="50"/>
        <v>0</v>
      </c>
      <c r="P133" s="9">
        <f t="shared" si="51"/>
        <v>0</v>
      </c>
      <c r="Q133" s="14">
        <f t="shared" si="52"/>
        <v>0</v>
      </c>
      <c r="R133" s="177"/>
      <c r="S133" s="28" t="str">
        <f t="shared" ref="S133:S147" si="56">IF(H133="NO PAGADO",O133,"")</f>
        <v/>
      </c>
      <c r="T133" s="28" t="str">
        <f t="shared" ref="T133:T147" si="57">IF(H133="NO PAGADO",P133,"")</f>
        <v/>
      </c>
      <c r="U133" s="9" t="str">
        <f t="shared" si="54"/>
        <v/>
      </c>
      <c r="V133" s="33" t="str">
        <f t="shared" ref="V133:V147" si="58">IF(H133="PAGADO",O133,"")</f>
        <v/>
      </c>
      <c r="W133" s="33" t="str">
        <f t="shared" ref="W133:W147" si="59">IF(H133="PAGADO",P133,"")</f>
        <v/>
      </c>
      <c r="X133" s="33" t="str">
        <f t="shared" ref="X133:X147" si="60">IF(H133="PAGADO",Q133,"")</f>
        <v/>
      </c>
    </row>
    <row r="134" spans="1:24" x14ac:dyDescent="0.25">
      <c r="B134" s="180"/>
      <c r="D134" s="11"/>
      <c r="F134" s="6"/>
      <c r="G134" s="30"/>
      <c r="H134" t="str">
        <f t="shared" ca="1" si="53"/>
        <v/>
      </c>
      <c r="K134" s="7"/>
      <c r="L134" s="19"/>
      <c r="M134" t="str">
        <f t="shared" si="55"/>
        <v/>
      </c>
      <c r="N134" s="139"/>
      <c r="O134" s="9">
        <f t="shared" si="50"/>
        <v>0</v>
      </c>
      <c r="P134" s="9">
        <f t="shared" si="51"/>
        <v>0</v>
      </c>
      <c r="Q134" s="14">
        <f t="shared" si="52"/>
        <v>0</v>
      </c>
      <c r="R134" s="177"/>
      <c r="S134" s="28" t="str">
        <f t="shared" ca="1" si="56"/>
        <v/>
      </c>
      <c r="T134" s="28" t="str">
        <f t="shared" ca="1" si="57"/>
        <v/>
      </c>
      <c r="U134" s="9" t="str">
        <f t="shared" ca="1" si="54"/>
        <v/>
      </c>
      <c r="V134" s="33" t="str">
        <f t="shared" ca="1" si="58"/>
        <v/>
      </c>
      <c r="W134" s="33" t="str">
        <f t="shared" ca="1" si="59"/>
        <v/>
      </c>
      <c r="X134" s="33" t="str">
        <f t="shared" ca="1" si="60"/>
        <v/>
      </c>
    </row>
    <row r="135" spans="1:24" x14ac:dyDescent="0.25">
      <c r="B135" s="180"/>
      <c r="D135" s="11"/>
      <c r="F135" s="6"/>
      <c r="G135" s="30"/>
      <c r="H135" t="str">
        <f t="shared" ca="1" si="53"/>
        <v/>
      </c>
      <c r="K135" s="7"/>
      <c r="L135" s="19"/>
      <c r="M135" t="str">
        <f t="shared" si="55"/>
        <v/>
      </c>
      <c r="N135" s="139"/>
      <c r="O135" s="9">
        <f t="shared" si="50"/>
        <v>0</v>
      </c>
      <c r="P135" s="9">
        <f t="shared" si="51"/>
        <v>0</v>
      </c>
      <c r="Q135" s="14">
        <f t="shared" si="52"/>
        <v>0</v>
      </c>
      <c r="R135" s="177"/>
      <c r="S135" s="28" t="str">
        <f t="shared" ca="1" si="56"/>
        <v/>
      </c>
      <c r="T135" s="28" t="str">
        <f t="shared" ca="1" si="57"/>
        <v/>
      </c>
      <c r="U135" s="9" t="str">
        <f t="shared" ca="1" si="54"/>
        <v/>
      </c>
      <c r="V135" s="33" t="str">
        <f t="shared" ca="1" si="58"/>
        <v/>
      </c>
      <c r="W135" s="33" t="str">
        <f t="shared" ca="1" si="59"/>
        <v/>
      </c>
      <c r="X135" s="33" t="str">
        <f t="shared" ca="1" si="60"/>
        <v/>
      </c>
    </row>
    <row r="136" spans="1:24" x14ac:dyDescent="0.25">
      <c r="B136" s="180"/>
      <c r="D136" s="11"/>
      <c r="F136" s="6"/>
      <c r="G136" s="30"/>
      <c r="H136" t="str">
        <f t="shared" ca="1" si="53"/>
        <v/>
      </c>
      <c r="K136" s="7"/>
      <c r="L136" s="19"/>
      <c r="M136" t="str">
        <f t="shared" si="55"/>
        <v/>
      </c>
      <c r="N136" s="139"/>
      <c r="O136" s="9">
        <f t="shared" si="50"/>
        <v>0</v>
      </c>
      <c r="P136" s="9">
        <f t="shared" si="51"/>
        <v>0</v>
      </c>
      <c r="Q136" s="14">
        <f t="shared" si="52"/>
        <v>0</v>
      </c>
      <c r="R136" s="177"/>
      <c r="S136" s="28" t="str">
        <f t="shared" ca="1" si="56"/>
        <v/>
      </c>
      <c r="T136" s="28" t="str">
        <f t="shared" ca="1" si="57"/>
        <v/>
      </c>
      <c r="U136" s="9" t="str">
        <f t="shared" ca="1" si="54"/>
        <v/>
      </c>
      <c r="V136" s="33" t="str">
        <f t="shared" ca="1" si="58"/>
        <v/>
      </c>
      <c r="W136" s="33" t="str">
        <f t="shared" ca="1" si="59"/>
        <v/>
      </c>
      <c r="X136" s="33" t="str">
        <f t="shared" ca="1" si="60"/>
        <v/>
      </c>
    </row>
    <row r="137" spans="1:24" x14ac:dyDescent="0.25">
      <c r="B137" s="180"/>
      <c r="D137" s="11"/>
      <c r="F137" s="6"/>
      <c r="G137" s="30"/>
      <c r="H137" t="str">
        <f t="shared" ca="1" si="53"/>
        <v/>
      </c>
      <c r="K137" s="7"/>
      <c r="L137" s="19"/>
      <c r="M137" t="str">
        <f t="shared" si="55"/>
        <v/>
      </c>
      <c r="N137" s="139"/>
      <c r="O137" s="9">
        <f t="shared" si="50"/>
        <v>0</v>
      </c>
      <c r="P137" s="9">
        <f t="shared" si="51"/>
        <v>0</v>
      </c>
      <c r="Q137" s="14">
        <f t="shared" si="52"/>
        <v>0</v>
      </c>
      <c r="R137" s="177"/>
      <c r="S137" s="28" t="str">
        <f t="shared" ca="1" si="56"/>
        <v/>
      </c>
      <c r="T137" s="28" t="str">
        <f t="shared" ca="1" si="57"/>
        <v/>
      </c>
      <c r="U137" s="9" t="str">
        <f t="shared" ca="1" si="54"/>
        <v/>
      </c>
      <c r="V137" s="33" t="str">
        <f t="shared" ca="1" si="58"/>
        <v/>
      </c>
      <c r="W137" s="33" t="str">
        <f t="shared" ca="1" si="59"/>
        <v/>
      </c>
      <c r="X137" s="33" t="str">
        <f t="shared" ca="1" si="60"/>
        <v/>
      </c>
    </row>
    <row r="138" spans="1:24" ht="15.75" thickBot="1" x14ac:dyDescent="0.3">
      <c r="B138" s="199"/>
      <c r="C138" s="3"/>
      <c r="D138" s="12"/>
      <c r="E138" s="3"/>
      <c r="F138" s="5"/>
      <c r="G138" s="31"/>
      <c r="H138" s="3" t="str">
        <f t="shared" ca="1" si="53"/>
        <v/>
      </c>
      <c r="I138" s="3"/>
      <c r="J138" s="3"/>
      <c r="K138" s="16"/>
      <c r="L138" s="20"/>
      <c r="M138" t="str">
        <f t="shared" si="55"/>
        <v/>
      </c>
      <c r="N138" s="139"/>
      <c r="O138" s="21">
        <f t="shared" si="50"/>
        <v>0</v>
      </c>
      <c r="P138" s="21">
        <f t="shared" si="51"/>
        <v>0</v>
      </c>
      <c r="Q138" s="15">
        <f t="shared" si="52"/>
        <v>0</v>
      </c>
      <c r="R138" s="178"/>
      <c r="S138" s="27" t="str">
        <f t="shared" ca="1" si="56"/>
        <v/>
      </c>
      <c r="T138" s="27" t="str">
        <f t="shared" ca="1" si="57"/>
        <v/>
      </c>
      <c r="U138" s="21" t="str">
        <f t="shared" ca="1" si="54"/>
        <v/>
      </c>
      <c r="V138" s="34" t="str">
        <f t="shared" ca="1" si="58"/>
        <v/>
      </c>
      <c r="W138" s="34" t="str">
        <f t="shared" ca="1" si="59"/>
        <v/>
      </c>
      <c r="X138" s="34" t="str">
        <f t="shared" ca="1" si="60"/>
        <v/>
      </c>
    </row>
    <row r="139" spans="1:24" ht="15.75" thickBot="1" x14ac:dyDescent="0.3">
      <c r="B139" s="155">
        <f>'CA-A'!B144</f>
        <v>0</v>
      </c>
      <c r="D139" s="11"/>
      <c r="F139" s="6"/>
      <c r="G139" s="30"/>
      <c r="H139" s="3" t="str">
        <f t="shared" ca="1" si="53"/>
        <v/>
      </c>
      <c r="K139" s="7"/>
      <c r="L139" s="19"/>
      <c r="N139" s="7"/>
      <c r="O139" s="21">
        <f t="shared" si="50"/>
        <v>0</v>
      </c>
      <c r="P139" s="21">
        <f t="shared" si="51"/>
        <v>0</v>
      </c>
      <c r="Q139" s="15">
        <f t="shared" si="52"/>
        <v>0</v>
      </c>
      <c r="R139" s="176">
        <f>SUM(D139:D147)-N139</f>
        <v>0</v>
      </c>
      <c r="S139" s="27" t="str">
        <f t="shared" ca="1" si="56"/>
        <v/>
      </c>
      <c r="T139" s="27" t="str">
        <f t="shared" ca="1" si="57"/>
        <v/>
      </c>
      <c r="U139" s="21" t="str">
        <f t="shared" ca="1" si="54"/>
        <v/>
      </c>
      <c r="V139" s="34" t="str">
        <f t="shared" ca="1" si="58"/>
        <v/>
      </c>
      <c r="W139" s="34" t="str">
        <f t="shared" ca="1" si="59"/>
        <v/>
      </c>
      <c r="X139" s="34" t="str">
        <f t="shared" ca="1" si="60"/>
        <v/>
      </c>
    </row>
    <row r="140" spans="1:24" ht="15.75" thickBot="1" x14ac:dyDescent="0.3">
      <c r="B140" s="156"/>
      <c r="D140" s="11"/>
      <c r="F140" s="6"/>
      <c r="G140" s="30"/>
      <c r="H140" s="3" t="str">
        <f t="shared" ca="1" si="53"/>
        <v/>
      </c>
      <c r="K140" s="7"/>
      <c r="L140" s="19"/>
      <c r="N140" s="7"/>
      <c r="O140" s="21">
        <f t="shared" si="50"/>
        <v>0</v>
      </c>
      <c r="P140" s="21">
        <f t="shared" si="51"/>
        <v>0</v>
      </c>
      <c r="Q140" s="15">
        <f t="shared" si="52"/>
        <v>0</v>
      </c>
      <c r="R140" s="177"/>
      <c r="S140" s="27" t="str">
        <f t="shared" ca="1" si="56"/>
        <v/>
      </c>
      <c r="T140" s="27" t="str">
        <f t="shared" ca="1" si="57"/>
        <v/>
      </c>
      <c r="U140" s="21" t="str">
        <f t="shared" ca="1" si="54"/>
        <v/>
      </c>
      <c r="V140" s="34" t="str">
        <f t="shared" ca="1" si="58"/>
        <v/>
      </c>
      <c r="W140" s="34" t="str">
        <f t="shared" ca="1" si="59"/>
        <v/>
      </c>
      <c r="X140" s="34" t="str">
        <f t="shared" ca="1" si="60"/>
        <v/>
      </c>
    </row>
    <row r="141" spans="1:24" ht="15.75" thickBot="1" x14ac:dyDescent="0.3">
      <c r="B141" s="156"/>
      <c r="D141" s="11"/>
      <c r="F141" s="6"/>
      <c r="G141" s="30"/>
      <c r="H141" s="3" t="str">
        <f t="shared" ca="1" si="53"/>
        <v/>
      </c>
      <c r="K141" s="7"/>
      <c r="L141" s="19"/>
      <c r="N141" s="7"/>
      <c r="O141" s="21">
        <f t="shared" si="50"/>
        <v>0</v>
      </c>
      <c r="P141" s="21">
        <f t="shared" si="51"/>
        <v>0</v>
      </c>
      <c r="Q141" s="15">
        <f t="shared" si="52"/>
        <v>0</v>
      </c>
      <c r="R141" s="177"/>
      <c r="S141" s="27" t="str">
        <f t="shared" ca="1" si="56"/>
        <v/>
      </c>
      <c r="T141" s="27" t="str">
        <f t="shared" ca="1" si="57"/>
        <v/>
      </c>
      <c r="U141" s="21" t="str">
        <f t="shared" ca="1" si="54"/>
        <v/>
      </c>
      <c r="V141" s="34" t="str">
        <f t="shared" ca="1" si="58"/>
        <v/>
      </c>
      <c r="W141" s="34" t="str">
        <f t="shared" ca="1" si="59"/>
        <v/>
      </c>
      <c r="X141" s="34" t="str">
        <f t="shared" ca="1" si="60"/>
        <v/>
      </c>
    </row>
    <row r="142" spans="1:24" ht="15.75" thickBot="1" x14ac:dyDescent="0.3">
      <c r="B142" s="156"/>
      <c r="D142" s="11"/>
      <c r="F142" s="6"/>
      <c r="G142" s="30"/>
      <c r="H142" s="3" t="str">
        <f t="shared" ca="1" si="53"/>
        <v/>
      </c>
      <c r="K142" s="7"/>
      <c r="L142" s="19"/>
      <c r="N142" s="7"/>
      <c r="O142" s="21">
        <f t="shared" si="50"/>
        <v>0</v>
      </c>
      <c r="P142" s="21">
        <f t="shared" si="51"/>
        <v>0</v>
      </c>
      <c r="Q142" s="15">
        <f t="shared" si="52"/>
        <v>0</v>
      </c>
      <c r="R142" s="177"/>
      <c r="S142" s="27" t="str">
        <f t="shared" ca="1" si="56"/>
        <v/>
      </c>
      <c r="T142" s="27" t="str">
        <f t="shared" ca="1" si="57"/>
        <v/>
      </c>
      <c r="U142" s="21" t="str">
        <f t="shared" ca="1" si="54"/>
        <v/>
      </c>
      <c r="V142" s="34" t="str">
        <f t="shared" ca="1" si="58"/>
        <v/>
      </c>
      <c r="W142" s="34" t="str">
        <f t="shared" ca="1" si="59"/>
        <v/>
      </c>
      <c r="X142" s="34" t="str">
        <f t="shared" ca="1" si="60"/>
        <v/>
      </c>
    </row>
    <row r="143" spans="1:24" ht="15.75" thickBot="1" x14ac:dyDescent="0.3">
      <c r="B143" s="156"/>
      <c r="D143" s="11"/>
      <c r="F143" s="6"/>
      <c r="G143" s="30"/>
      <c r="H143" s="3" t="str">
        <f t="shared" ca="1" si="53"/>
        <v/>
      </c>
      <c r="K143" s="7"/>
      <c r="L143" s="19"/>
      <c r="N143" s="7"/>
      <c r="O143" s="21">
        <f t="shared" si="50"/>
        <v>0</v>
      </c>
      <c r="P143" s="21">
        <f t="shared" si="51"/>
        <v>0</v>
      </c>
      <c r="Q143" s="15">
        <f t="shared" si="52"/>
        <v>0</v>
      </c>
      <c r="R143" s="177"/>
      <c r="S143" s="27" t="str">
        <f t="shared" ca="1" si="56"/>
        <v/>
      </c>
      <c r="T143" s="27" t="str">
        <f t="shared" ca="1" si="57"/>
        <v/>
      </c>
      <c r="U143" s="21" t="str">
        <f t="shared" ca="1" si="54"/>
        <v/>
      </c>
      <c r="V143" s="34" t="str">
        <f t="shared" ca="1" si="58"/>
        <v/>
      </c>
      <c r="W143" s="34" t="str">
        <f t="shared" ca="1" si="59"/>
        <v/>
      </c>
      <c r="X143" s="34" t="str">
        <f t="shared" ca="1" si="60"/>
        <v/>
      </c>
    </row>
    <row r="144" spans="1:24" ht="15.75" thickBot="1" x14ac:dyDescent="0.3">
      <c r="B144" s="156"/>
      <c r="D144" s="11"/>
      <c r="F144" s="6"/>
      <c r="G144" s="30"/>
      <c r="H144" s="3" t="str">
        <f t="shared" ca="1" si="53"/>
        <v/>
      </c>
      <c r="K144" s="7"/>
      <c r="L144" s="19"/>
      <c r="N144" s="7"/>
      <c r="O144" s="21">
        <f t="shared" si="50"/>
        <v>0</v>
      </c>
      <c r="P144" s="21">
        <f t="shared" si="51"/>
        <v>0</v>
      </c>
      <c r="Q144" s="15">
        <f t="shared" si="52"/>
        <v>0</v>
      </c>
      <c r="R144" s="177"/>
      <c r="S144" s="27" t="str">
        <f t="shared" ca="1" si="56"/>
        <v/>
      </c>
      <c r="T144" s="27" t="str">
        <f t="shared" ca="1" si="57"/>
        <v/>
      </c>
      <c r="U144" s="21" t="str">
        <f t="shared" ca="1" si="54"/>
        <v/>
      </c>
      <c r="V144" s="34" t="str">
        <f t="shared" ca="1" si="58"/>
        <v/>
      </c>
      <c r="W144" s="34" t="str">
        <f t="shared" ca="1" si="59"/>
        <v/>
      </c>
      <c r="X144" s="34" t="str">
        <f t="shared" ca="1" si="60"/>
        <v/>
      </c>
    </row>
    <row r="145" spans="1:24" ht="15.75" thickBot="1" x14ac:dyDescent="0.3">
      <c r="B145" s="156"/>
      <c r="D145" s="11"/>
      <c r="F145" s="6"/>
      <c r="G145" s="30"/>
      <c r="H145" s="3" t="str">
        <f t="shared" ca="1" si="53"/>
        <v/>
      </c>
      <c r="K145" s="7"/>
      <c r="L145" s="19"/>
      <c r="N145" s="7"/>
      <c r="O145" s="21">
        <f t="shared" si="50"/>
        <v>0</v>
      </c>
      <c r="P145" s="21">
        <f t="shared" si="51"/>
        <v>0</v>
      </c>
      <c r="Q145" s="15">
        <f t="shared" si="52"/>
        <v>0</v>
      </c>
      <c r="R145" s="177"/>
      <c r="S145" s="27" t="str">
        <f t="shared" ca="1" si="56"/>
        <v/>
      </c>
      <c r="T145" s="27" t="str">
        <f t="shared" ca="1" si="57"/>
        <v/>
      </c>
      <c r="U145" s="21" t="str">
        <f t="shared" ca="1" si="54"/>
        <v/>
      </c>
      <c r="V145" s="34" t="str">
        <f t="shared" ca="1" si="58"/>
        <v/>
      </c>
      <c r="W145" s="34" t="str">
        <f t="shared" ca="1" si="59"/>
        <v/>
      </c>
      <c r="X145" s="34" t="str">
        <f t="shared" ca="1" si="60"/>
        <v/>
      </c>
    </row>
    <row r="146" spans="1:24" ht="15.75" thickBot="1" x14ac:dyDescent="0.3">
      <c r="B146" s="156"/>
      <c r="D146" s="11"/>
      <c r="F146" s="6"/>
      <c r="G146" s="30"/>
      <c r="H146" s="3" t="str">
        <f t="shared" ca="1" si="53"/>
        <v/>
      </c>
      <c r="K146" s="7"/>
      <c r="L146" s="19"/>
      <c r="N146" s="7"/>
      <c r="O146" s="21">
        <f t="shared" si="50"/>
        <v>0</v>
      </c>
      <c r="P146" s="21">
        <f t="shared" si="51"/>
        <v>0</v>
      </c>
      <c r="Q146" s="15">
        <f t="shared" si="52"/>
        <v>0</v>
      </c>
      <c r="R146" s="177"/>
      <c r="S146" s="27" t="str">
        <f t="shared" ca="1" si="56"/>
        <v/>
      </c>
      <c r="T146" s="27" t="str">
        <f t="shared" ca="1" si="57"/>
        <v/>
      </c>
      <c r="U146" s="21" t="str">
        <f t="shared" ca="1" si="54"/>
        <v/>
      </c>
      <c r="V146" s="34" t="str">
        <f t="shared" ca="1" si="58"/>
        <v/>
      </c>
      <c r="W146" s="34" t="str">
        <f t="shared" ca="1" si="59"/>
        <v/>
      </c>
      <c r="X146" s="34" t="str">
        <f t="shared" ca="1" si="60"/>
        <v/>
      </c>
    </row>
    <row r="147" spans="1:24" ht="15.75" thickBot="1" x14ac:dyDescent="0.3">
      <c r="B147" s="157"/>
      <c r="C147" s="3"/>
      <c r="D147" s="12"/>
      <c r="E147" s="3"/>
      <c r="F147" s="5"/>
      <c r="G147" s="31"/>
      <c r="H147" s="3" t="str">
        <f t="shared" ca="1" si="53"/>
        <v/>
      </c>
      <c r="K147" s="7"/>
      <c r="L147" s="19"/>
      <c r="N147" s="7"/>
      <c r="O147" s="21">
        <f t="shared" si="50"/>
        <v>0</v>
      </c>
      <c r="P147" s="21">
        <f t="shared" si="51"/>
        <v>0</v>
      </c>
      <c r="Q147" s="15">
        <f t="shared" si="52"/>
        <v>0</v>
      </c>
      <c r="R147" s="178"/>
      <c r="S147" s="27" t="str">
        <f t="shared" ca="1" si="56"/>
        <v/>
      </c>
      <c r="T147" s="27" t="str">
        <f t="shared" ca="1" si="57"/>
        <v/>
      </c>
      <c r="U147" s="21" t="str">
        <f t="shared" ca="1" si="54"/>
        <v/>
      </c>
      <c r="V147" s="34" t="str">
        <f t="shared" ca="1" si="58"/>
        <v/>
      </c>
      <c r="W147" s="34" t="str">
        <f t="shared" ca="1" si="59"/>
        <v/>
      </c>
      <c r="X147" s="34" t="str">
        <f t="shared" ca="1" si="60"/>
        <v/>
      </c>
    </row>
    <row r="148" spans="1:24" x14ac:dyDescent="0.25">
      <c r="C148" s="9"/>
      <c r="H148" s="200" t="s">
        <v>77</v>
      </c>
      <c r="I148" s="200"/>
      <c r="J148" s="200"/>
      <c r="K148" s="200"/>
      <c r="L148" s="200"/>
      <c r="O148" s="9">
        <f t="shared" ref="O148:X148" si="61">SUM(O3:O147)</f>
        <v>0</v>
      </c>
      <c r="P148" s="9">
        <f t="shared" si="61"/>
        <v>0</v>
      </c>
      <c r="Q148" s="14">
        <f t="shared" si="61"/>
        <v>0</v>
      </c>
      <c r="R148" s="120">
        <f t="shared" si="61"/>
        <v>0</v>
      </c>
      <c r="S148" s="28">
        <f t="shared" ca="1" si="61"/>
        <v>0</v>
      </c>
      <c r="T148" s="28">
        <f t="shared" ca="1" si="61"/>
        <v>0</v>
      </c>
      <c r="U148" s="9">
        <f t="shared" ca="1" si="61"/>
        <v>0</v>
      </c>
      <c r="V148" s="32">
        <f t="shared" ca="1" si="61"/>
        <v>0</v>
      </c>
      <c r="W148" s="32">
        <f t="shared" ca="1" si="61"/>
        <v>0</v>
      </c>
      <c r="X148" s="32">
        <f t="shared" ca="1" si="61"/>
        <v>0</v>
      </c>
    </row>
    <row r="149" spans="1:24" x14ac:dyDescent="0.25">
      <c r="S149" s="1" t="s">
        <v>23</v>
      </c>
      <c r="T149" s="1" t="s">
        <v>24</v>
      </c>
      <c r="U149" t="s">
        <v>25</v>
      </c>
      <c r="V149" s="1" t="s">
        <v>59</v>
      </c>
      <c r="W149" s="1" t="s">
        <v>27</v>
      </c>
      <c r="X149" s="1" t="s">
        <v>25</v>
      </c>
    </row>
    <row r="150" spans="1:24" x14ac:dyDescent="0.25">
      <c r="T150" s="1" t="s">
        <v>78</v>
      </c>
      <c r="W150" t="s">
        <v>79</v>
      </c>
    </row>
    <row r="151" spans="1:24" x14ac:dyDescent="0.25">
      <c r="C151" s="9"/>
      <c r="H151" s="147" t="s">
        <v>80</v>
      </c>
      <c r="I151" s="147"/>
      <c r="J151" s="147"/>
      <c r="K151" s="147"/>
      <c r="L151" s="147"/>
      <c r="O151" s="9">
        <f ca="1">O148-S148</f>
        <v>0</v>
      </c>
      <c r="P151" s="9">
        <f ca="1">P148-T148</f>
        <v>0</v>
      </c>
      <c r="Q151" s="9">
        <f ca="1">Q148-U148</f>
        <v>0</v>
      </c>
    </row>
    <row r="153" spans="1:24" x14ac:dyDescent="0.25">
      <c r="I153" s="147" t="s">
        <v>81</v>
      </c>
      <c r="J153" s="147"/>
      <c r="K153" s="147"/>
      <c r="L153" s="147"/>
      <c r="O153">
        <f>SUM(J3:J147)</f>
        <v>0</v>
      </c>
    </row>
    <row r="154" spans="1:24" x14ac:dyDescent="0.25">
      <c r="A154"/>
      <c r="G154"/>
      <c r="R154"/>
      <c r="S154"/>
      <c r="T154"/>
    </row>
    <row r="155" spans="1:24" x14ac:dyDescent="0.25">
      <c r="A155"/>
      <c r="G155"/>
      <c r="R155"/>
      <c r="S155"/>
      <c r="T155"/>
    </row>
    <row r="156" spans="1:24" x14ac:dyDescent="0.25">
      <c r="A156"/>
      <c r="G156"/>
      <c r="R156"/>
      <c r="S156"/>
      <c r="T156"/>
    </row>
    <row r="157" spans="1:24" x14ac:dyDescent="0.25">
      <c r="A157"/>
      <c r="G157"/>
      <c r="R157"/>
      <c r="S157"/>
      <c r="T157"/>
    </row>
    <row r="158" spans="1:24" x14ac:dyDescent="0.25">
      <c r="A158"/>
      <c r="G158"/>
      <c r="R158"/>
      <c r="S158"/>
      <c r="T158"/>
    </row>
    <row r="159" spans="1:24" x14ac:dyDescent="0.25">
      <c r="A159"/>
      <c r="G159"/>
      <c r="R159"/>
      <c r="S159"/>
      <c r="T159"/>
    </row>
    <row r="160" spans="1:24" x14ac:dyDescent="0.25">
      <c r="A160"/>
      <c r="G160"/>
      <c r="R160"/>
      <c r="S160"/>
      <c r="T160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</sheetData>
  <mergeCells count="55">
    <mergeCell ref="B112:B120"/>
    <mergeCell ref="R112:R120"/>
    <mergeCell ref="I153:L153"/>
    <mergeCell ref="B121:B129"/>
    <mergeCell ref="R121:R129"/>
    <mergeCell ref="B130:B138"/>
    <mergeCell ref="R130:R138"/>
    <mergeCell ref="H148:L148"/>
    <mergeCell ref="H151:L151"/>
    <mergeCell ref="N112:N120"/>
    <mergeCell ref="N121:N129"/>
    <mergeCell ref="N130:N138"/>
    <mergeCell ref="B139:B147"/>
    <mergeCell ref="R139:R147"/>
    <mergeCell ref="B85:B93"/>
    <mergeCell ref="R85:R93"/>
    <mergeCell ref="B94:B102"/>
    <mergeCell ref="R94:R102"/>
    <mergeCell ref="B103:B111"/>
    <mergeCell ref="R103:R111"/>
    <mergeCell ref="N85:N93"/>
    <mergeCell ref="N94:N102"/>
    <mergeCell ref="N103:N111"/>
    <mergeCell ref="B58:B66"/>
    <mergeCell ref="R58:R66"/>
    <mergeCell ref="B67:B75"/>
    <mergeCell ref="R67:R75"/>
    <mergeCell ref="B76:B84"/>
    <mergeCell ref="R76:R84"/>
    <mergeCell ref="N58:N66"/>
    <mergeCell ref="N67:N75"/>
    <mergeCell ref="N76:N84"/>
    <mergeCell ref="B31:B39"/>
    <mergeCell ref="R31:R39"/>
    <mergeCell ref="B40:B48"/>
    <mergeCell ref="R40:R48"/>
    <mergeCell ref="B49:B57"/>
    <mergeCell ref="R49:R57"/>
    <mergeCell ref="N31:N39"/>
    <mergeCell ref="N40:N48"/>
    <mergeCell ref="N49:N57"/>
    <mergeCell ref="V1:X1"/>
    <mergeCell ref="K2:L2"/>
    <mergeCell ref="B12:B21"/>
    <mergeCell ref="R12:R21"/>
    <mergeCell ref="B22:B30"/>
    <mergeCell ref="R22:R30"/>
    <mergeCell ref="B3:B11"/>
    <mergeCell ref="R3:R11"/>
    <mergeCell ref="H1:J1"/>
    <mergeCell ref="S1:U1"/>
    <mergeCell ref="N3:N11"/>
    <mergeCell ref="N12:N21"/>
    <mergeCell ref="N22:N30"/>
    <mergeCell ref="M2:N2"/>
  </mergeCells>
  <conditionalFormatting sqref="C3:C147">
    <cfRule type="expression" dxfId="21" priority="1">
      <formula>$K3="Pagado"</formula>
    </cfRule>
  </conditionalFormatting>
  <conditionalFormatting sqref="H3:H147">
    <cfRule type="expression" dxfId="20" priority="9">
      <formula>$H3="NO PAGADO"</formula>
    </cfRule>
    <cfRule type="expression" dxfId="19" priority="12">
      <formula>$H3="Pagado"</formula>
    </cfRule>
  </conditionalFormatting>
  <conditionalFormatting sqref="I3:I147">
    <cfRule type="expression" dxfId="18" priority="11">
      <formula>$I3="Pagado"</formula>
    </cfRule>
  </conditionalFormatting>
  <conditionalFormatting sqref="J3:J147">
    <cfRule type="expression" dxfId="17" priority="10">
      <formula>$J3="Pagado"</formula>
    </cfRule>
  </conditionalFormatting>
  <conditionalFormatting sqref="L3:L147">
    <cfRule type="expression" dxfId="16" priority="2">
      <formula>$L3=0</formula>
    </cfRule>
    <cfRule type="expression" dxfId="15" priority="3">
      <formula>$L3=1</formula>
    </cfRule>
  </conditionalFormatting>
  <conditionalFormatting sqref="S3:S148">
    <cfRule type="expression" dxfId="14" priority="5">
      <formula>ISNUMBER(U3)</formula>
    </cfRule>
  </conditionalFormatting>
  <conditionalFormatting sqref="T3:T148">
    <cfRule type="expression" dxfId="13" priority="6">
      <formula>ISNUMBER(U3)</formula>
    </cfRule>
  </conditionalFormatting>
  <conditionalFormatting sqref="U3:U148">
    <cfRule type="expression" dxfId="12" priority="8">
      <formula>ISNUMBER(U3)</formula>
    </cfRule>
  </conditionalFormatting>
  <conditionalFormatting sqref="V3:X148">
    <cfRule type="expression" dxfId="11" priority="4">
      <formula>ISNUMBER(V3)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A0435-286A-4C2C-BF47-81A4898A9AD7}">
  <dimension ref="A1:X150"/>
  <sheetViews>
    <sheetView zoomScale="86" zoomScaleNormal="86" workbookViewId="0">
      <selection activeCell="H15" sqref="H15"/>
    </sheetView>
  </sheetViews>
  <sheetFormatPr baseColWidth="10" defaultColWidth="11.42578125" defaultRowHeight="15" x14ac:dyDescent="0.25"/>
  <cols>
    <col min="1" max="1" width="5.7109375" style="25" customWidth="1"/>
    <col min="2" max="2" width="28" customWidth="1"/>
    <col min="3" max="3" width="16.5703125" customWidth="1"/>
    <col min="4" max="4" width="12.85546875" bestFit="1" customWidth="1"/>
    <col min="5" max="5" width="21.5703125" customWidth="1"/>
    <col min="6" max="6" width="5" customWidth="1"/>
    <col min="7" max="7" width="15.5703125" style="7" customWidth="1"/>
    <col min="8" max="8" width="17.28515625" customWidth="1"/>
    <col min="9" max="9" width="19.140625" customWidth="1"/>
    <col min="10" max="10" width="18.140625" customWidth="1"/>
    <col min="11" max="11" width="6.7109375" customWidth="1"/>
    <col min="12" max="12" width="8" customWidth="1"/>
    <col min="13" max="14" width="8" hidden="1" customWidth="1"/>
    <col min="15" max="15" width="17.140625" customWidth="1"/>
    <col min="16" max="16" width="17.42578125" customWidth="1"/>
    <col min="17" max="17" width="14" customWidth="1"/>
    <col min="18" max="18" width="18.28515625" style="7" customWidth="1"/>
    <col min="19" max="20" width="14.85546875" style="1" customWidth="1"/>
    <col min="21" max="21" width="14.85546875" customWidth="1"/>
    <col min="22" max="22" width="17.7109375" customWidth="1"/>
    <col min="23" max="23" width="15.7109375" customWidth="1"/>
    <col min="24" max="24" width="13.7109375" customWidth="1"/>
  </cols>
  <sheetData>
    <row r="1" spans="1:24" x14ac:dyDescent="0.25">
      <c r="B1" s="1"/>
      <c r="C1" s="1" t="s">
        <v>0</v>
      </c>
      <c r="D1" s="1"/>
      <c r="E1" s="1"/>
      <c r="F1" s="1"/>
      <c r="H1" s="141" t="s">
        <v>1</v>
      </c>
      <c r="I1" s="142"/>
      <c r="J1" s="181"/>
      <c r="K1" s="1"/>
      <c r="L1" s="1">
        <v>1</v>
      </c>
      <c r="O1" s="1"/>
      <c r="P1" s="1"/>
      <c r="Q1" s="1"/>
      <c r="S1" s="140" t="s">
        <v>4</v>
      </c>
      <c r="T1" s="140"/>
      <c r="U1" s="140"/>
      <c r="V1" s="140" t="s">
        <v>6</v>
      </c>
      <c r="W1" s="140"/>
      <c r="X1" s="140"/>
    </row>
    <row r="2" spans="1:24" ht="15.75" thickBot="1" x14ac:dyDescent="0.3">
      <c r="B2" s="37" t="s">
        <v>7</v>
      </c>
      <c r="C2" s="42" t="s">
        <v>82</v>
      </c>
      <c r="D2" s="37" t="s">
        <v>9</v>
      </c>
      <c r="E2" s="37" t="s">
        <v>10</v>
      </c>
      <c r="F2" s="121" t="s">
        <v>11</v>
      </c>
      <c r="G2" s="38" t="s">
        <v>57</v>
      </c>
      <c r="H2" s="23" t="s">
        <v>10</v>
      </c>
      <c r="I2" s="22" t="s">
        <v>83</v>
      </c>
      <c r="J2" s="24" t="s">
        <v>84</v>
      </c>
      <c r="K2" s="182" t="s">
        <v>17</v>
      </c>
      <c r="L2" s="182"/>
      <c r="M2" s="141" t="s">
        <v>18</v>
      </c>
      <c r="N2" s="142"/>
      <c r="O2" s="1" t="s">
        <v>58</v>
      </c>
      <c r="P2" t="s">
        <v>20</v>
      </c>
      <c r="Q2" s="1" t="s">
        <v>21</v>
      </c>
      <c r="R2" s="7" t="s">
        <v>22</v>
      </c>
      <c r="S2" s="36" t="s">
        <v>23</v>
      </c>
      <c r="T2" s="36" t="s">
        <v>24</v>
      </c>
      <c r="U2" s="36" t="s">
        <v>25</v>
      </c>
      <c r="V2" s="122" t="s">
        <v>59</v>
      </c>
      <c r="W2" s="122" t="s">
        <v>27</v>
      </c>
      <c r="X2" s="122" t="s">
        <v>25</v>
      </c>
    </row>
    <row r="3" spans="1:24" x14ac:dyDescent="0.25">
      <c r="B3" s="183" t="str">
        <f>'CC-A'!B3</f>
        <v>Luis Gomez</v>
      </c>
      <c r="D3" s="10"/>
      <c r="E3" s="2"/>
      <c r="F3" s="4"/>
      <c r="G3" s="29"/>
      <c r="H3" s="2" t="str">
        <f ca="1">IF(AND(ISNUMBER(G3),(G3&lt;=TODAY())),"NO PAGADO","")</f>
        <v/>
      </c>
      <c r="K3" s="17"/>
      <c r="L3" s="18"/>
      <c r="M3" t="str">
        <f>IF(L3=1,D3,"")</f>
        <v/>
      </c>
      <c r="N3" s="139">
        <f>SUM(M3:M11)</f>
        <v>0</v>
      </c>
      <c r="O3" s="8">
        <f>D3*F3</f>
        <v>0</v>
      </c>
      <c r="P3" s="8">
        <f>D3*0.04</f>
        <v>0</v>
      </c>
      <c r="Q3" s="13">
        <f>D3*(F3-0.04)</f>
        <v>0</v>
      </c>
      <c r="R3" s="176">
        <f>SUM(D3:D11)-N3</f>
        <v>0</v>
      </c>
      <c r="S3" s="28" t="str">
        <f t="shared" ref="S3:S66" ca="1" si="0">IF(H3="NO PAGADO",O3,"")</f>
        <v/>
      </c>
      <c r="T3" s="28" t="str">
        <f t="shared" ref="T3:T66" ca="1" si="1">IF(H3="NO PAGADO",P3,"")</f>
        <v/>
      </c>
      <c r="U3" s="9" t="str">
        <f t="shared" ref="U3:U66" ca="1" si="2">IF(H3="NO PAGADO",Q3,"")</f>
        <v/>
      </c>
      <c r="V3" s="33" t="str">
        <f t="shared" ref="V3:V66" ca="1" si="3">IF(H3="PAGADO",O3,"")</f>
        <v/>
      </c>
      <c r="W3" s="33" t="str">
        <f t="shared" ref="W3:W66" ca="1" si="4">IF(H3="PAGADO",P3,"")</f>
        <v/>
      </c>
      <c r="X3" s="33" t="str">
        <f t="shared" ref="X3:X66" ca="1" si="5">IF(H3="PAGADO",Q3,"")</f>
        <v/>
      </c>
    </row>
    <row r="4" spans="1:24" x14ac:dyDescent="0.25">
      <c r="B4" s="184"/>
      <c r="D4" s="11"/>
      <c r="F4" s="6"/>
      <c r="G4" s="30"/>
      <c r="H4" t="str">
        <f ca="1">IF(AND(ISNUMBER(G4),(G4&lt;=TODAY())),"NO PAGADO","")</f>
        <v/>
      </c>
      <c r="K4" s="7"/>
      <c r="L4" s="19"/>
      <c r="M4" t="str">
        <f t="shared" ref="M4:M67" si="6">IF(L4=1,D4,"")</f>
        <v/>
      </c>
      <c r="N4" s="139"/>
      <c r="O4" s="9">
        <f t="shared" ref="O4:O11" si="7">D4*F4</f>
        <v>0</v>
      </c>
      <c r="P4" s="9">
        <f t="shared" ref="P4:P11" si="8">D4*0.04</f>
        <v>0</v>
      </c>
      <c r="Q4" s="14">
        <f t="shared" ref="Q4:Q11" si="9">D4*(F4-0.04)</f>
        <v>0</v>
      </c>
      <c r="R4" s="177"/>
      <c r="S4" s="28" t="str">
        <f t="shared" ca="1" si="0"/>
        <v/>
      </c>
      <c r="T4" s="28" t="str">
        <f t="shared" ca="1" si="1"/>
        <v/>
      </c>
      <c r="U4" s="9" t="str">
        <f t="shared" ca="1" si="2"/>
        <v/>
      </c>
      <c r="V4" s="33" t="str">
        <f t="shared" ca="1" si="3"/>
        <v/>
      </c>
      <c r="W4" s="33" t="str">
        <f t="shared" ca="1" si="4"/>
        <v/>
      </c>
      <c r="X4" s="33" t="str">
        <f t="shared" ca="1" si="5"/>
        <v/>
      </c>
    </row>
    <row r="5" spans="1:24" hidden="1" x14ac:dyDescent="0.25">
      <c r="B5" s="184"/>
      <c r="D5" s="11"/>
      <c r="F5" s="6"/>
      <c r="G5" s="30"/>
      <c r="H5" t="str">
        <f ca="1">IF(AND(ISNUMBER(G5),(G5&lt;=TODAY())),"NO PAGADO","")</f>
        <v/>
      </c>
      <c r="K5" s="7"/>
      <c r="L5" s="19"/>
      <c r="M5" t="str">
        <f t="shared" si="6"/>
        <v/>
      </c>
      <c r="N5" s="139"/>
      <c r="O5" s="9">
        <f t="shared" si="7"/>
        <v>0</v>
      </c>
      <c r="P5" s="9">
        <f t="shared" si="8"/>
        <v>0</v>
      </c>
      <c r="Q5" s="14">
        <f t="shared" si="9"/>
        <v>0</v>
      </c>
      <c r="R5" s="177"/>
      <c r="S5" s="28" t="str">
        <f t="shared" ca="1" si="0"/>
        <v/>
      </c>
      <c r="T5" s="28" t="str">
        <f t="shared" ca="1" si="1"/>
        <v/>
      </c>
      <c r="U5" s="9" t="str">
        <f t="shared" ca="1" si="2"/>
        <v/>
      </c>
      <c r="V5" s="33" t="str">
        <f t="shared" ca="1" si="3"/>
        <v/>
      </c>
      <c r="W5" s="33" t="str">
        <f t="shared" ca="1" si="4"/>
        <v/>
      </c>
      <c r="X5" s="33" t="str">
        <f t="shared" ca="1" si="5"/>
        <v/>
      </c>
    </row>
    <row r="6" spans="1:24" hidden="1" x14ac:dyDescent="0.25">
      <c r="B6" s="184"/>
      <c r="D6" s="11"/>
      <c r="F6" s="6"/>
      <c r="G6" s="30"/>
      <c r="H6" t="str">
        <f t="shared" ref="H6:H11" ca="1" si="10">IF(AND(ISNUMBER(G6),(G6&lt;=TODAY())),"NO PAGADO","")</f>
        <v/>
      </c>
      <c r="K6" s="7"/>
      <c r="L6" s="19"/>
      <c r="M6" t="str">
        <f t="shared" si="6"/>
        <v/>
      </c>
      <c r="N6" s="139"/>
      <c r="O6" s="9">
        <f t="shared" si="7"/>
        <v>0</v>
      </c>
      <c r="P6" s="9">
        <f t="shared" si="8"/>
        <v>0</v>
      </c>
      <c r="Q6" s="14">
        <f t="shared" si="9"/>
        <v>0</v>
      </c>
      <c r="R6" s="177"/>
      <c r="S6" s="28" t="str">
        <f t="shared" ca="1" si="0"/>
        <v/>
      </c>
      <c r="T6" s="28" t="str">
        <f t="shared" ca="1" si="1"/>
        <v/>
      </c>
      <c r="U6" s="9" t="str">
        <f t="shared" ca="1" si="2"/>
        <v/>
      </c>
      <c r="V6" s="33" t="str">
        <f t="shared" ca="1" si="3"/>
        <v/>
      </c>
      <c r="W6" s="33" t="str">
        <f t="shared" ca="1" si="4"/>
        <v/>
      </c>
      <c r="X6" s="33" t="str">
        <f t="shared" ca="1" si="5"/>
        <v/>
      </c>
    </row>
    <row r="7" spans="1:24" hidden="1" x14ac:dyDescent="0.25">
      <c r="A7" s="25">
        <v>1</v>
      </c>
      <c r="B7" s="184"/>
      <c r="D7" s="11"/>
      <c r="F7" s="6"/>
      <c r="G7" s="30"/>
      <c r="H7" t="str">
        <f t="shared" ca="1" si="10"/>
        <v/>
      </c>
      <c r="K7" s="7"/>
      <c r="L7" s="19"/>
      <c r="M7" t="str">
        <f t="shared" si="6"/>
        <v/>
      </c>
      <c r="N7" s="139"/>
      <c r="O7" s="9">
        <f t="shared" si="7"/>
        <v>0</v>
      </c>
      <c r="P7" s="9">
        <f t="shared" si="8"/>
        <v>0</v>
      </c>
      <c r="Q7" s="14">
        <f t="shared" si="9"/>
        <v>0</v>
      </c>
      <c r="R7" s="177"/>
      <c r="S7" s="28" t="str">
        <f t="shared" ca="1" si="0"/>
        <v/>
      </c>
      <c r="T7" s="28" t="str">
        <f t="shared" ca="1" si="1"/>
        <v/>
      </c>
      <c r="U7" s="9" t="str">
        <f t="shared" ca="1" si="2"/>
        <v/>
      </c>
      <c r="V7" s="33" t="str">
        <f t="shared" ca="1" si="3"/>
        <v/>
      </c>
      <c r="W7" s="33" t="str">
        <f t="shared" ca="1" si="4"/>
        <v/>
      </c>
      <c r="X7" s="33" t="str">
        <f t="shared" ca="1" si="5"/>
        <v/>
      </c>
    </row>
    <row r="8" spans="1:24" hidden="1" x14ac:dyDescent="0.25">
      <c r="B8" s="184"/>
      <c r="D8" s="11"/>
      <c r="F8" s="6"/>
      <c r="G8" s="30"/>
      <c r="H8" t="str">
        <f t="shared" ca="1" si="10"/>
        <v/>
      </c>
      <c r="K8" s="7"/>
      <c r="L8" s="19"/>
      <c r="M8" t="str">
        <f t="shared" si="6"/>
        <v/>
      </c>
      <c r="N8" s="139"/>
      <c r="O8" s="9">
        <f t="shared" si="7"/>
        <v>0</v>
      </c>
      <c r="P8" s="9">
        <f t="shared" si="8"/>
        <v>0</v>
      </c>
      <c r="Q8" s="14">
        <f t="shared" si="9"/>
        <v>0</v>
      </c>
      <c r="R8" s="177"/>
      <c r="S8" s="28" t="str">
        <f t="shared" ca="1" si="0"/>
        <v/>
      </c>
      <c r="T8" s="28" t="str">
        <f t="shared" ca="1" si="1"/>
        <v/>
      </c>
      <c r="U8" s="9" t="str">
        <f t="shared" ca="1" si="2"/>
        <v/>
      </c>
      <c r="V8" s="33" t="str">
        <f t="shared" ca="1" si="3"/>
        <v/>
      </c>
      <c r="W8" s="33" t="str">
        <f t="shared" ca="1" si="4"/>
        <v/>
      </c>
      <c r="X8" s="33" t="str">
        <f t="shared" ca="1" si="5"/>
        <v/>
      </c>
    </row>
    <row r="9" spans="1:24" hidden="1" x14ac:dyDescent="0.25">
      <c r="B9" s="184"/>
      <c r="D9" s="11"/>
      <c r="F9" s="6"/>
      <c r="G9" s="30"/>
      <c r="H9" t="str">
        <f t="shared" ca="1" si="10"/>
        <v/>
      </c>
      <c r="K9" s="7"/>
      <c r="L9" s="19"/>
      <c r="M9" t="str">
        <f t="shared" si="6"/>
        <v/>
      </c>
      <c r="N9" s="139"/>
      <c r="O9" s="9">
        <f t="shared" si="7"/>
        <v>0</v>
      </c>
      <c r="P9" s="9">
        <f t="shared" si="8"/>
        <v>0</v>
      </c>
      <c r="Q9" s="14">
        <f t="shared" si="9"/>
        <v>0</v>
      </c>
      <c r="R9" s="177"/>
      <c r="S9" s="28" t="str">
        <f t="shared" ca="1" si="0"/>
        <v/>
      </c>
      <c r="T9" s="28" t="str">
        <f t="shared" ca="1" si="1"/>
        <v/>
      </c>
      <c r="U9" s="9" t="str">
        <f t="shared" ca="1" si="2"/>
        <v/>
      </c>
      <c r="V9" s="33" t="str">
        <f t="shared" ca="1" si="3"/>
        <v/>
      </c>
      <c r="W9" s="33" t="str">
        <f t="shared" ca="1" si="4"/>
        <v/>
      </c>
      <c r="X9" s="33" t="str">
        <f t="shared" ca="1" si="5"/>
        <v/>
      </c>
    </row>
    <row r="10" spans="1:24" hidden="1" x14ac:dyDescent="0.25">
      <c r="B10" s="184"/>
      <c r="D10" s="11"/>
      <c r="F10" s="6"/>
      <c r="G10" s="30"/>
      <c r="H10" t="str">
        <f t="shared" ca="1" si="10"/>
        <v/>
      </c>
      <c r="K10" s="7"/>
      <c r="L10" s="19"/>
      <c r="M10" t="str">
        <f t="shared" si="6"/>
        <v/>
      </c>
      <c r="N10" s="139"/>
      <c r="O10" s="9">
        <f t="shared" si="7"/>
        <v>0</v>
      </c>
      <c r="P10" s="9">
        <f t="shared" si="8"/>
        <v>0</v>
      </c>
      <c r="Q10" s="14">
        <f t="shared" si="9"/>
        <v>0</v>
      </c>
      <c r="R10" s="177"/>
      <c r="S10" s="28" t="str">
        <f t="shared" ca="1" si="0"/>
        <v/>
      </c>
      <c r="T10" s="28" t="str">
        <f t="shared" ca="1" si="1"/>
        <v/>
      </c>
      <c r="U10" s="9" t="str">
        <f t="shared" ca="1" si="2"/>
        <v/>
      </c>
      <c r="V10" s="33" t="str">
        <f t="shared" ca="1" si="3"/>
        <v/>
      </c>
      <c r="W10" s="33" t="str">
        <f t="shared" ca="1" si="4"/>
        <v/>
      </c>
      <c r="X10" s="33" t="str">
        <f t="shared" ca="1" si="5"/>
        <v/>
      </c>
    </row>
    <row r="11" spans="1:24" ht="15.75" thickBot="1" x14ac:dyDescent="0.3">
      <c r="B11" s="185"/>
      <c r="C11" s="3"/>
      <c r="D11" s="12"/>
      <c r="E11" s="3"/>
      <c r="F11" s="5"/>
      <c r="G11" s="31"/>
      <c r="H11" t="str">
        <f t="shared" ca="1" si="10"/>
        <v/>
      </c>
      <c r="I11" s="3"/>
      <c r="J11" s="3"/>
      <c r="K11" s="16"/>
      <c r="L11" s="20"/>
      <c r="M11" t="str">
        <f t="shared" si="6"/>
        <v/>
      </c>
      <c r="N11" s="139"/>
      <c r="O11" s="21">
        <f t="shared" si="7"/>
        <v>0</v>
      </c>
      <c r="P11" s="21">
        <f t="shared" si="8"/>
        <v>0</v>
      </c>
      <c r="Q11" s="15">
        <f t="shared" si="9"/>
        <v>0</v>
      </c>
      <c r="R11" s="178"/>
      <c r="S11" s="27" t="str">
        <f t="shared" ca="1" si="0"/>
        <v/>
      </c>
      <c r="T11" s="28" t="str">
        <f t="shared" ca="1" si="1"/>
        <v/>
      </c>
      <c r="U11" s="21" t="str">
        <f t="shared" ca="1" si="2"/>
        <v/>
      </c>
      <c r="V11" s="34" t="str">
        <f t="shared" ca="1" si="3"/>
        <v/>
      </c>
      <c r="W11" s="34" t="str">
        <f t="shared" ca="1" si="4"/>
        <v/>
      </c>
      <c r="X11" s="34" t="str">
        <f t="shared" ca="1" si="5"/>
        <v/>
      </c>
    </row>
    <row r="12" spans="1:24" x14ac:dyDescent="0.25">
      <c r="B12" s="186" t="str">
        <f>'CC-A'!B12</f>
        <v>Cirila Pianto</v>
      </c>
      <c r="C12" s="2"/>
      <c r="D12" s="10"/>
      <c r="E12" s="2"/>
      <c r="F12" s="4"/>
      <c r="G12" s="29"/>
      <c r="H12" s="2" t="str">
        <f ca="1">IF(AND(ISNUMBER(G12),(G12&lt;=TODAY())),"NO PAGADO","")</f>
        <v/>
      </c>
      <c r="I12" s="2"/>
      <c r="J12" s="2"/>
      <c r="K12" s="17"/>
      <c r="L12" s="18"/>
      <c r="M12" t="str">
        <f t="shared" si="6"/>
        <v/>
      </c>
      <c r="N12" s="139">
        <f>SUM(M12:M20)</f>
        <v>0</v>
      </c>
      <c r="O12" s="8">
        <f>D12*F12</f>
        <v>0</v>
      </c>
      <c r="P12" s="8">
        <f>D12*0.04</f>
        <v>0</v>
      </c>
      <c r="Q12" s="13">
        <f>D12*(F12-0.04)</f>
        <v>0</v>
      </c>
      <c r="R12" s="176">
        <f>SUM(D12:D20)-N12</f>
        <v>0</v>
      </c>
      <c r="S12" s="28" t="str">
        <f t="shared" ca="1" si="0"/>
        <v/>
      </c>
      <c r="T12" s="26" t="str">
        <f t="shared" ca="1" si="1"/>
        <v/>
      </c>
      <c r="U12" s="9" t="str">
        <f t="shared" ca="1" si="2"/>
        <v/>
      </c>
      <c r="V12" s="35" t="str">
        <f t="shared" ca="1" si="3"/>
        <v/>
      </c>
      <c r="W12" s="35" t="str">
        <f t="shared" ca="1" si="4"/>
        <v/>
      </c>
      <c r="X12" s="35" t="str">
        <f t="shared" ca="1" si="5"/>
        <v/>
      </c>
    </row>
    <row r="13" spans="1:24" x14ac:dyDescent="0.25">
      <c r="B13" s="187"/>
      <c r="D13" s="11"/>
      <c r="F13" s="6"/>
      <c r="G13" s="30"/>
      <c r="H13" t="str">
        <f ca="1">IF(AND(ISNUMBER(G13),(G13&lt;=TODAY())),"NO PAGADO","")</f>
        <v/>
      </c>
      <c r="K13" s="7"/>
      <c r="L13" s="19"/>
      <c r="M13" t="str">
        <f t="shared" si="6"/>
        <v/>
      </c>
      <c r="N13" s="139"/>
      <c r="O13" s="9">
        <f t="shared" ref="O13:O20" si="11">D13*F13</f>
        <v>0</v>
      </c>
      <c r="P13" s="9">
        <f t="shared" ref="P13:P20" si="12">D13*0.04</f>
        <v>0</v>
      </c>
      <c r="Q13" s="14">
        <f t="shared" ref="Q13:Q20" si="13">D13*(F13-0.04)</f>
        <v>0</v>
      </c>
      <c r="R13" s="177"/>
      <c r="S13" s="28" t="str">
        <f t="shared" ca="1" si="0"/>
        <v/>
      </c>
      <c r="T13" s="28" t="str">
        <f t="shared" ca="1" si="1"/>
        <v/>
      </c>
      <c r="U13" s="9" t="str">
        <f t="shared" ca="1" si="2"/>
        <v/>
      </c>
      <c r="V13" s="33" t="str">
        <f t="shared" ca="1" si="3"/>
        <v/>
      </c>
      <c r="W13" s="33" t="str">
        <f t="shared" ca="1" si="4"/>
        <v/>
      </c>
      <c r="X13" s="33" t="str">
        <f t="shared" ca="1" si="5"/>
        <v/>
      </c>
    </row>
    <row r="14" spans="1:24" x14ac:dyDescent="0.25">
      <c r="B14" s="187"/>
      <c r="D14" s="11"/>
      <c r="F14" s="6"/>
      <c r="G14" s="30"/>
      <c r="H14" t="str">
        <f ca="1">IF(AND(ISNUMBER(G14),(G14&lt;=TODAY())),"NO PAGADO","")</f>
        <v/>
      </c>
      <c r="K14" s="7"/>
      <c r="L14" s="19"/>
      <c r="M14" t="str">
        <f t="shared" si="6"/>
        <v/>
      </c>
      <c r="N14" s="139"/>
      <c r="O14" s="9">
        <f t="shared" si="11"/>
        <v>0</v>
      </c>
      <c r="P14" s="9">
        <f t="shared" si="12"/>
        <v>0</v>
      </c>
      <c r="Q14" s="14">
        <f t="shared" si="13"/>
        <v>0</v>
      </c>
      <c r="R14" s="177"/>
      <c r="S14" s="28" t="str">
        <f t="shared" ca="1" si="0"/>
        <v/>
      </c>
      <c r="T14" s="28" t="str">
        <f t="shared" ca="1" si="1"/>
        <v/>
      </c>
      <c r="U14" s="9" t="str">
        <f t="shared" ca="1" si="2"/>
        <v/>
      </c>
      <c r="V14" s="33" t="str">
        <f t="shared" ca="1" si="3"/>
        <v/>
      </c>
      <c r="W14" s="33" t="str">
        <f t="shared" ca="1" si="4"/>
        <v/>
      </c>
      <c r="X14" s="33" t="str">
        <f t="shared" ca="1" si="5"/>
        <v/>
      </c>
    </row>
    <row r="15" spans="1:24" x14ac:dyDescent="0.25">
      <c r="B15" s="187"/>
      <c r="D15" s="113"/>
      <c r="F15" s="6"/>
      <c r="G15" s="30"/>
      <c r="H15" t="str">
        <f t="shared" ref="H15:H20" ca="1" si="14">IF(AND(ISNUMBER(G15),(G15&lt;=TODAY())),"NO PAGADO","")</f>
        <v/>
      </c>
      <c r="K15" s="7"/>
      <c r="L15" s="19"/>
      <c r="M15" t="str">
        <f t="shared" si="6"/>
        <v/>
      </c>
      <c r="N15" s="139"/>
      <c r="O15" s="9">
        <f t="shared" si="11"/>
        <v>0</v>
      </c>
      <c r="P15" s="9">
        <f t="shared" si="12"/>
        <v>0</v>
      </c>
      <c r="Q15" s="14">
        <f t="shared" si="13"/>
        <v>0</v>
      </c>
      <c r="R15" s="177"/>
      <c r="S15" s="28" t="str">
        <f t="shared" ca="1" si="0"/>
        <v/>
      </c>
      <c r="T15" s="28" t="str">
        <f t="shared" ca="1" si="1"/>
        <v/>
      </c>
      <c r="U15" s="9" t="str">
        <f t="shared" ca="1" si="2"/>
        <v/>
      </c>
      <c r="V15" s="33" t="str">
        <f t="shared" ca="1" si="3"/>
        <v/>
      </c>
      <c r="W15" s="33" t="str">
        <f t="shared" ca="1" si="4"/>
        <v/>
      </c>
      <c r="X15" s="33" t="str">
        <f t="shared" ca="1" si="5"/>
        <v/>
      </c>
    </row>
    <row r="16" spans="1:24" x14ac:dyDescent="0.25">
      <c r="A16" s="25">
        <v>2</v>
      </c>
      <c r="B16" s="187"/>
      <c r="D16" s="113"/>
      <c r="F16" s="6"/>
      <c r="G16" s="30"/>
      <c r="H16" t="str">
        <f t="shared" ca="1" si="14"/>
        <v/>
      </c>
      <c r="K16" s="7"/>
      <c r="L16" s="19"/>
      <c r="M16" t="str">
        <f t="shared" si="6"/>
        <v/>
      </c>
      <c r="N16" s="139"/>
      <c r="O16" s="9">
        <f t="shared" si="11"/>
        <v>0</v>
      </c>
      <c r="P16" s="9">
        <f t="shared" si="12"/>
        <v>0</v>
      </c>
      <c r="Q16" s="14">
        <f t="shared" si="13"/>
        <v>0</v>
      </c>
      <c r="R16" s="177"/>
      <c r="S16" s="28" t="str">
        <f t="shared" ca="1" si="0"/>
        <v/>
      </c>
      <c r="T16" s="28" t="str">
        <f t="shared" ca="1" si="1"/>
        <v/>
      </c>
      <c r="U16" s="9" t="str">
        <f t="shared" ca="1" si="2"/>
        <v/>
      </c>
      <c r="V16" s="33" t="str">
        <f t="shared" ca="1" si="3"/>
        <v/>
      </c>
      <c r="W16" s="33" t="str">
        <f t="shared" ca="1" si="4"/>
        <v/>
      </c>
      <c r="X16" s="33" t="str">
        <f t="shared" ca="1" si="5"/>
        <v/>
      </c>
    </row>
    <row r="17" spans="1:24" hidden="1" x14ac:dyDescent="0.25">
      <c r="B17" s="187"/>
      <c r="D17" s="11"/>
      <c r="F17" s="6"/>
      <c r="G17" s="30"/>
      <c r="H17" t="str">
        <f t="shared" ca="1" si="14"/>
        <v/>
      </c>
      <c r="K17" s="7"/>
      <c r="L17" s="19"/>
      <c r="M17" t="str">
        <f t="shared" si="6"/>
        <v/>
      </c>
      <c r="N17" s="139"/>
      <c r="O17" s="9">
        <f t="shared" si="11"/>
        <v>0</v>
      </c>
      <c r="P17" s="9">
        <f t="shared" si="12"/>
        <v>0</v>
      </c>
      <c r="Q17" s="14">
        <f t="shared" si="13"/>
        <v>0</v>
      </c>
      <c r="R17" s="177"/>
      <c r="S17" s="28" t="str">
        <f t="shared" ca="1" si="0"/>
        <v/>
      </c>
      <c r="T17" s="28" t="str">
        <f t="shared" ca="1" si="1"/>
        <v/>
      </c>
      <c r="U17" s="9" t="str">
        <f t="shared" ca="1" si="2"/>
        <v/>
      </c>
      <c r="V17" s="33" t="str">
        <f t="shared" ca="1" si="3"/>
        <v/>
      </c>
      <c r="W17" s="33" t="str">
        <f t="shared" ca="1" si="4"/>
        <v/>
      </c>
      <c r="X17" s="33" t="str">
        <f t="shared" ca="1" si="5"/>
        <v/>
      </c>
    </row>
    <row r="18" spans="1:24" hidden="1" x14ac:dyDescent="0.25">
      <c r="B18" s="187"/>
      <c r="D18" s="11"/>
      <c r="F18" s="6"/>
      <c r="G18" s="30"/>
      <c r="H18" t="str">
        <f t="shared" ca="1" si="14"/>
        <v/>
      </c>
      <c r="K18" s="7"/>
      <c r="L18" s="19"/>
      <c r="M18" t="str">
        <f t="shared" si="6"/>
        <v/>
      </c>
      <c r="N18" s="139"/>
      <c r="O18" s="9">
        <f t="shared" si="11"/>
        <v>0</v>
      </c>
      <c r="P18" s="9">
        <f t="shared" si="12"/>
        <v>0</v>
      </c>
      <c r="Q18" s="14">
        <f t="shared" si="13"/>
        <v>0</v>
      </c>
      <c r="R18" s="177"/>
      <c r="S18" s="28" t="str">
        <f t="shared" ca="1" si="0"/>
        <v/>
      </c>
      <c r="T18" s="28" t="str">
        <f t="shared" ca="1" si="1"/>
        <v/>
      </c>
      <c r="U18" s="9" t="str">
        <f t="shared" ca="1" si="2"/>
        <v/>
      </c>
      <c r="V18" s="33" t="str">
        <f t="shared" ca="1" si="3"/>
        <v/>
      </c>
      <c r="W18" s="33" t="str">
        <f t="shared" ca="1" si="4"/>
        <v/>
      </c>
      <c r="X18" s="33" t="str">
        <f t="shared" ca="1" si="5"/>
        <v/>
      </c>
    </row>
    <row r="19" spans="1:24" hidden="1" x14ac:dyDescent="0.25">
      <c r="B19" s="187"/>
      <c r="D19" s="11"/>
      <c r="F19" s="6"/>
      <c r="G19" s="30"/>
      <c r="H19" t="str">
        <f t="shared" ca="1" si="14"/>
        <v/>
      </c>
      <c r="K19" s="7"/>
      <c r="L19" s="19"/>
      <c r="M19" t="str">
        <f t="shared" si="6"/>
        <v/>
      </c>
      <c r="N19" s="139"/>
      <c r="O19" s="9">
        <f t="shared" si="11"/>
        <v>0</v>
      </c>
      <c r="P19" s="9">
        <f t="shared" si="12"/>
        <v>0</v>
      </c>
      <c r="Q19" s="14">
        <f t="shared" si="13"/>
        <v>0</v>
      </c>
      <c r="R19" s="177"/>
      <c r="S19" s="28" t="str">
        <f t="shared" ca="1" si="0"/>
        <v/>
      </c>
      <c r="T19" s="28" t="str">
        <f t="shared" ca="1" si="1"/>
        <v/>
      </c>
      <c r="U19" s="9" t="str">
        <f t="shared" ca="1" si="2"/>
        <v/>
      </c>
      <c r="V19" s="33" t="str">
        <f t="shared" ca="1" si="3"/>
        <v/>
      </c>
      <c r="W19" s="33" t="str">
        <f t="shared" ca="1" si="4"/>
        <v/>
      </c>
      <c r="X19" s="33" t="str">
        <f t="shared" ca="1" si="5"/>
        <v/>
      </c>
    </row>
    <row r="20" spans="1:24" ht="15.75" thickBot="1" x14ac:dyDescent="0.3">
      <c r="B20" s="188"/>
      <c r="C20" s="3"/>
      <c r="D20" s="12"/>
      <c r="E20" s="3"/>
      <c r="F20" s="5"/>
      <c r="G20" s="31"/>
      <c r="H20" t="str">
        <f t="shared" ca="1" si="14"/>
        <v/>
      </c>
      <c r="I20" s="3"/>
      <c r="J20" s="3"/>
      <c r="K20" s="16"/>
      <c r="L20" s="20"/>
      <c r="M20" t="str">
        <f t="shared" si="6"/>
        <v/>
      </c>
      <c r="N20" s="139"/>
      <c r="O20" s="21">
        <f t="shared" si="11"/>
        <v>0</v>
      </c>
      <c r="P20" s="21">
        <f t="shared" si="12"/>
        <v>0</v>
      </c>
      <c r="Q20" s="15">
        <f t="shared" si="13"/>
        <v>0</v>
      </c>
      <c r="R20" s="178"/>
      <c r="S20" s="28" t="str">
        <f t="shared" ca="1" si="0"/>
        <v/>
      </c>
      <c r="T20" s="28" t="str">
        <f t="shared" ca="1" si="1"/>
        <v/>
      </c>
      <c r="U20" s="21" t="str">
        <f t="shared" ca="1" si="2"/>
        <v/>
      </c>
      <c r="V20" s="34" t="str">
        <f t="shared" ca="1" si="3"/>
        <v/>
      </c>
      <c r="W20" s="34" t="str">
        <f t="shared" ca="1" si="4"/>
        <v/>
      </c>
      <c r="X20" s="34" t="str">
        <f t="shared" ca="1" si="5"/>
        <v/>
      </c>
    </row>
    <row r="21" spans="1:24" x14ac:dyDescent="0.25">
      <c r="B21" s="148" t="str">
        <f>'CC-A'!B22</f>
        <v>Yudith Velarde</v>
      </c>
      <c r="C21" s="2"/>
      <c r="D21" s="10"/>
      <c r="E21" s="2"/>
      <c r="F21" s="4"/>
      <c r="G21" s="29"/>
      <c r="H21" s="2" t="str">
        <f ca="1">IF(AND(ISNUMBER(G21),(G21&lt;=TODAY())),"NO PAGADO","")</f>
        <v/>
      </c>
      <c r="I21" s="2"/>
      <c r="J21" s="2"/>
      <c r="K21" s="17"/>
      <c r="L21" s="18"/>
      <c r="M21" t="str">
        <f t="shared" si="6"/>
        <v/>
      </c>
      <c r="N21" s="139">
        <f>SUM(M21:M29)</f>
        <v>0</v>
      </c>
      <c r="O21" s="8">
        <f>D21*F21</f>
        <v>0</v>
      </c>
      <c r="P21" s="8">
        <f>D21*0.04</f>
        <v>0</v>
      </c>
      <c r="Q21" s="13">
        <f>D21*(F21-0.04)</f>
        <v>0</v>
      </c>
      <c r="R21" s="176">
        <f>SUM(D21:D29)-N21</f>
        <v>0</v>
      </c>
      <c r="S21" s="26" t="str">
        <f t="shared" ca="1" si="0"/>
        <v/>
      </c>
      <c r="T21" s="26" t="str">
        <f t="shared" ca="1" si="1"/>
        <v/>
      </c>
      <c r="U21" s="8" t="str">
        <f t="shared" ca="1" si="2"/>
        <v/>
      </c>
      <c r="V21" s="35" t="str">
        <f t="shared" ca="1" si="3"/>
        <v/>
      </c>
      <c r="W21" s="35" t="str">
        <f t="shared" ca="1" si="4"/>
        <v/>
      </c>
      <c r="X21" s="35" t="str">
        <f t="shared" ca="1" si="5"/>
        <v/>
      </c>
    </row>
    <row r="22" spans="1:24" x14ac:dyDescent="0.25">
      <c r="B22" s="149"/>
      <c r="D22" s="11"/>
      <c r="F22" s="6"/>
      <c r="G22" s="30"/>
      <c r="H22" t="str">
        <f ca="1">IF(AND(ISNUMBER(G22),(G22&lt;=TODAY())),"NO PAGADO","")</f>
        <v/>
      </c>
      <c r="K22" s="7"/>
      <c r="L22" s="19"/>
      <c r="M22" t="str">
        <f t="shared" si="6"/>
        <v/>
      </c>
      <c r="N22" s="139"/>
      <c r="O22" s="9">
        <f t="shared" ref="O22:O29" si="15">D22*F22</f>
        <v>0</v>
      </c>
      <c r="P22" s="9">
        <f t="shared" ref="P22:P29" si="16">D22*0.04</f>
        <v>0</v>
      </c>
      <c r="Q22" s="14">
        <f t="shared" ref="Q22:Q29" si="17">D22*(F22-0.04)</f>
        <v>0</v>
      </c>
      <c r="R22" s="177"/>
      <c r="S22" s="28" t="str">
        <f t="shared" ca="1" si="0"/>
        <v/>
      </c>
      <c r="T22" s="28" t="str">
        <f t="shared" ca="1" si="1"/>
        <v/>
      </c>
      <c r="U22" s="9" t="str">
        <f t="shared" ca="1" si="2"/>
        <v/>
      </c>
      <c r="V22" s="33" t="str">
        <f t="shared" ca="1" si="3"/>
        <v/>
      </c>
      <c r="W22" s="33" t="str">
        <f t="shared" ca="1" si="4"/>
        <v/>
      </c>
      <c r="X22" s="33" t="str">
        <f t="shared" ca="1" si="5"/>
        <v/>
      </c>
    </row>
    <row r="23" spans="1:24" x14ac:dyDescent="0.25">
      <c r="B23" s="149"/>
      <c r="D23" s="11"/>
      <c r="F23" s="6"/>
      <c r="G23" s="30"/>
      <c r="H23" t="str">
        <f ca="1">IF(AND(ISNUMBER(G23),(G23&lt;=TODAY())),"NO PAGADO","")</f>
        <v/>
      </c>
      <c r="K23" s="7"/>
      <c r="L23" s="19"/>
      <c r="M23" t="str">
        <f t="shared" si="6"/>
        <v/>
      </c>
      <c r="N23" s="139"/>
      <c r="O23" s="9">
        <f t="shared" si="15"/>
        <v>0</v>
      </c>
      <c r="P23" s="9">
        <f t="shared" si="16"/>
        <v>0</v>
      </c>
      <c r="Q23" s="14">
        <f t="shared" si="17"/>
        <v>0</v>
      </c>
      <c r="R23" s="177"/>
      <c r="S23" s="28" t="str">
        <f t="shared" ca="1" si="0"/>
        <v/>
      </c>
      <c r="T23" s="28" t="str">
        <f t="shared" ca="1" si="1"/>
        <v/>
      </c>
      <c r="U23" s="9" t="str">
        <f t="shared" ca="1" si="2"/>
        <v/>
      </c>
      <c r="V23" s="33" t="str">
        <f t="shared" ca="1" si="3"/>
        <v/>
      </c>
      <c r="W23" s="33" t="str">
        <f t="shared" ca="1" si="4"/>
        <v/>
      </c>
      <c r="X23" s="33" t="str">
        <f t="shared" ca="1" si="5"/>
        <v/>
      </c>
    </row>
    <row r="24" spans="1:24" hidden="1" x14ac:dyDescent="0.25">
      <c r="A24" s="25">
        <v>3</v>
      </c>
      <c r="B24" s="149"/>
      <c r="D24" s="11"/>
      <c r="F24" s="6"/>
      <c r="G24" s="30"/>
      <c r="H24" t="str">
        <f t="shared" ref="H24:H29" ca="1" si="18">IF(AND(ISNUMBER(G24),(G24&lt;=TODAY())),"NO PAGADO","")</f>
        <v/>
      </c>
      <c r="K24" s="7"/>
      <c r="L24" s="19"/>
      <c r="M24" t="str">
        <f t="shared" si="6"/>
        <v/>
      </c>
      <c r="N24" s="139"/>
      <c r="O24" s="9">
        <f t="shared" si="15"/>
        <v>0</v>
      </c>
      <c r="P24" s="9">
        <f t="shared" si="16"/>
        <v>0</v>
      </c>
      <c r="Q24" s="14">
        <f t="shared" si="17"/>
        <v>0</v>
      </c>
      <c r="R24" s="177"/>
      <c r="S24" s="28" t="str">
        <f t="shared" ca="1" si="0"/>
        <v/>
      </c>
      <c r="T24" s="28" t="str">
        <f t="shared" ca="1" si="1"/>
        <v/>
      </c>
      <c r="U24" s="9" t="str">
        <f t="shared" ca="1" si="2"/>
        <v/>
      </c>
      <c r="V24" s="33" t="str">
        <f t="shared" ca="1" si="3"/>
        <v/>
      </c>
      <c r="W24" s="33" t="str">
        <f t="shared" ca="1" si="4"/>
        <v/>
      </c>
      <c r="X24" s="33" t="str">
        <f t="shared" ca="1" si="5"/>
        <v/>
      </c>
    </row>
    <row r="25" spans="1:24" hidden="1" x14ac:dyDescent="0.25">
      <c r="B25" s="149"/>
      <c r="D25" s="11"/>
      <c r="F25" s="6"/>
      <c r="G25" s="30"/>
      <c r="H25" t="str">
        <f t="shared" ca="1" si="18"/>
        <v/>
      </c>
      <c r="K25" s="7"/>
      <c r="L25" s="19"/>
      <c r="M25" t="str">
        <f t="shared" si="6"/>
        <v/>
      </c>
      <c r="N25" s="139"/>
      <c r="O25" s="9">
        <f t="shared" si="15"/>
        <v>0</v>
      </c>
      <c r="P25" s="9">
        <f t="shared" si="16"/>
        <v>0</v>
      </c>
      <c r="Q25" s="14">
        <f t="shared" si="17"/>
        <v>0</v>
      </c>
      <c r="R25" s="177"/>
      <c r="S25" s="28" t="str">
        <f t="shared" ca="1" si="0"/>
        <v/>
      </c>
      <c r="T25" s="28" t="str">
        <f t="shared" ca="1" si="1"/>
        <v/>
      </c>
      <c r="U25" s="9" t="str">
        <f t="shared" ca="1" si="2"/>
        <v/>
      </c>
      <c r="V25" s="33" t="str">
        <f t="shared" ca="1" si="3"/>
        <v/>
      </c>
      <c r="W25" s="33" t="str">
        <f t="shared" ca="1" si="4"/>
        <v/>
      </c>
      <c r="X25" s="33" t="str">
        <f t="shared" ca="1" si="5"/>
        <v/>
      </c>
    </row>
    <row r="26" spans="1:24" hidden="1" x14ac:dyDescent="0.25">
      <c r="B26" s="149"/>
      <c r="D26" s="11"/>
      <c r="F26" s="6"/>
      <c r="G26" s="30"/>
      <c r="H26" t="str">
        <f t="shared" ca="1" si="18"/>
        <v/>
      </c>
      <c r="K26" s="7"/>
      <c r="L26" s="19"/>
      <c r="M26" t="str">
        <f t="shared" si="6"/>
        <v/>
      </c>
      <c r="N26" s="139"/>
      <c r="O26" s="9">
        <f t="shared" si="15"/>
        <v>0</v>
      </c>
      <c r="P26" s="9">
        <f t="shared" si="16"/>
        <v>0</v>
      </c>
      <c r="Q26" s="14">
        <f t="shared" si="17"/>
        <v>0</v>
      </c>
      <c r="R26" s="177"/>
      <c r="S26" s="28" t="str">
        <f t="shared" ca="1" si="0"/>
        <v/>
      </c>
      <c r="T26" s="28" t="str">
        <f t="shared" ca="1" si="1"/>
        <v/>
      </c>
      <c r="U26" s="9" t="str">
        <f t="shared" ca="1" si="2"/>
        <v/>
      </c>
      <c r="V26" s="33" t="str">
        <f t="shared" ca="1" si="3"/>
        <v/>
      </c>
      <c r="W26" s="33" t="str">
        <f t="shared" ca="1" si="4"/>
        <v/>
      </c>
      <c r="X26" s="33" t="str">
        <f t="shared" ca="1" si="5"/>
        <v/>
      </c>
    </row>
    <row r="27" spans="1:24" hidden="1" x14ac:dyDescent="0.25">
      <c r="B27" s="149"/>
      <c r="D27" s="11"/>
      <c r="F27" s="6"/>
      <c r="G27" s="30"/>
      <c r="H27" t="str">
        <f t="shared" ca="1" si="18"/>
        <v/>
      </c>
      <c r="K27" s="7"/>
      <c r="L27" s="19"/>
      <c r="M27" t="str">
        <f t="shared" si="6"/>
        <v/>
      </c>
      <c r="N27" s="139"/>
      <c r="O27" s="9">
        <f t="shared" si="15"/>
        <v>0</v>
      </c>
      <c r="P27" s="9">
        <f t="shared" si="16"/>
        <v>0</v>
      </c>
      <c r="Q27" s="14">
        <f t="shared" si="17"/>
        <v>0</v>
      </c>
      <c r="R27" s="177"/>
      <c r="S27" s="28" t="str">
        <f t="shared" ca="1" si="0"/>
        <v/>
      </c>
      <c r="T27" s="28" t="str">
        <f t="shared" ca="1" si="1"/>
        <v/>
      </c>
      <c r="U27" s="9" t="str">
        <f t="shared" ca="1" si="2"/>
        <v/>
      </c>
      <c r="V27" s="33" t="str">
        <f t="shared" ca="1" si="3"/>
        <v/>
      </c>
      <c r="W27" s="33" t="str">
        <f t="shared" ca="1" si="4"/>
        <v/>
      </c>
      <c r="X27" s="33" t="str">
        <f t="shared" ca="1" si="5"/>
        <v/>
      </c>
    </row>
    <row r="28" spans="1:24" hidden="1" x14ac:dyDescent="0.25">
      <c r="B28" s="149"/>
      <c r="D28" s="11"/>
      <c r="F28" s="6"/>
      <c r="G28" s="30"/>
      <c r="H28" t="str">
        <f t="shared" ca="1" si="18"/>
        <v/>
      </c>
      <c r="K28" s="7"/>
      <c r="L28" s="19"/>
      <c r="M28" t="str">
        <f t="shared" si="6"/>
        <v/>
      </c>
      <c r="N28" s="139"/>
      <c r="O28" s="9">
        <f t="shared" si="15"/>
        <v>0</v>
      </c>
      <c r="P28" s="9">
        <f t="shared" si="16"/>
        <v>0</v>
      </c>
      <c r="Q28" s="14">
        <f t="shared" si="17"/>
        <v>0</v>
      </c>
      <c r="R28" s="177"/>
      <c r="S28" s="28" t="str">
        <f t="shared" ca="1" si="0"/>
        <v/>
      </c>
      <c r="T28" s="28" t="str">
        <f t="shared" ca="1" si="1"/>
        <v/>
      </c>
      <c r="U28" s="9" t="str">
        <f t="shared" ca="1" si="2"/>
        <v/>
      </c>
      <c r="V28" s="33" t="str">
        <f t="shared" ca="1" si="3"/>
        <v/>
      </c>
      <c r="W28" s="33" t="str">
        <f t="shared" ca="1" si="4"/>
        <v/>
      </c>
      <c r="X28" s="33" t="str">
        <f t="shared" ca="1" si="5"/>
        <v/>
      </c>
    </row>
    <row r="29" spans="1:24" ht="15.75" thickBot="1" x14ac:dyDescent="0.3">
      <c r="B29" s="150"/>
      <c r="C29" s="3"/>
      <c r="D29" s="12"/>
      <c r="E29" s="3"/>
      <c r="F29" s="5"/>
      <c r="G29" s="31"/>
      <c r="H29" t="str">
        <f t="shared" ca="1" si="18"/>
        <v/>
      </c>
      <c r="I29" s="3"/>
      <c r="J29" s="3"/>
      <c r="K29" s="16"/>
      <c r="L29" s="20"/>
      <c r="M29" t="str">
        <f t="shared" si="6"/>
        <v/>
      </c>
      <c r="N29" s="139"/>
      <c r="O29" s="21">
        <f t="shared" si="15"/>
        <v>0</v>
      </c>
      <c r="P29" s="21">
        <f t="shared" si="16"/>
        <v>0</v>
      </c>
      <c r="Q29" s="15">
        <f t="shared" si="17"/>
        <v>0</v>
      </c>
      <c r="R29" s="178"/>
      <c r="S29" s="28" t="str">
        <f t="shared" ca="1" si="0"/>
        <v/>
      </c>
      <c r="T29" s="27" t="str">
        <f t="shared" ca="1" si="1"/>
        <v/>
      </c>
      <c r="U29" s="21" t="str">
        <f t="shared" ca="1" si="2"/>
        <v/>
      </c>
      <c r="V29" s="34" t="str">
        <f t="shared" ca="1" si="3"/>
        <v/>
      </c>
      <c r="W29" s="34" t="str">
        <f t="shared" ca="1" si="4"/>
        <v/>
      </c>
      <c r="X29" s="34" t="str">
        <f t="shared" ca="1" si="5"/>
        <v/>
      </c>
    </row>
    <row r="30" spans="1:24" x14ac:dyDescent="0.25">
      <c r="B30" s="155">
        <f>'CC-A'!B31</f>
        <v>0</v>
      </c>
      <c r="C30" s="2"/>
      <c r="D30" s="10"/>
      <c r="E30" s="2"/>
      <c r="F30" s="4"/>
      <c r="G30" s="29"/>
      <c r="H30" s="2" t="str">
        <f ca="1">IF(AND(ISNUMBER(G30),(G30&lt;=TODAY())),"NO PAGADO","")</f>
        <v/>
      </c>
      <c r="I30" s="2"/>
      <c r="J30" s="2"/>
      <c r="K30" s="17"/>
      <c r="L30" s="18"/>
      <c r="M30" t="str">
        <f t="shared" si="6"/>
        <v/>
      </c>
      <c r="N30" s="139">
        <f>SUM(M30:M38)</f>
        <v>0</v>
      </c>
      <c r="O30" s="8">
        <f>D30*F30</f>
        <v>0</v>
      </c>
      <c r="P30" s="8">
        <f>D30*0.04</f>
        <v>0</v>
      </c>
      <c r="Q30" s="13">
        <f>D30*(F30-0.04)</f>
        <v>0</v>
      </c>
      <c r="R30" s="176">
        <f>SUM(D30:D38)-N30</f>
        <v>0</v>
      </c>
      <c r="S30" s="26" t="str">
        <f t="shared" ca="1" si="0"/>
        <v/>
      </c>
      <c r="T30" s="28" t="str">
        <f t="shared" ca="1" si="1"/>
        <v/>
      </c>
      <c r="U30" s="8" t="str">
        <f t="shared" ca="1" si="2"/>
        <v/>
      </c>
      <c r="V30" s="35" t="str">
        <f t="shared" ca="1" si="3"/>
        <v/>
      </c>
      <c r="W30" s="35" t="str">
        <f t="shared" ca="1" si="4"/>
        <v/>
      </c>
      <c r="X30" s="35" t="str">
        <f t="shared" ca="1" si="5"/>
        <v/>
      </c>
    </row>
    <row r="31" spans="1:24" x14ac:dyDescent="0.25">
      <c r="B31" s="156"/>
      <c r="D31" s="11"/>
      <c r="F31" s="6"/>
      <c r="G31" s="30"/>
      <c r="H31" t="str">
        <f ca="1">IF(AND(ISNUMBER(G31),(G31&lt;=TODAY())),"NO PAGADO","")</f>
        <v/>
      </c>
      <c r="K31" s="7"/>
      <c r="L31" s="19"/>
      <c r="M31" t="str">
        <f t="shared" si="6"/>
        <v/>
      </c>
      <c r="N31" s="139"/>
      <c r="O31" s="9">
        <f t="shared" ref="O31:O38" si="19">D31*F31</f>
        <v>0</v>
      </c>
      <c r="P31" s="9">
        <f t="shared" ref="P31:P38" si="20">D31*0.04</f>
        <v>0</v>
      </c>
      <c r="Q31" s="14">
        <f t="shared" ref="Q31:Q38" si="21">D31*(F31-0.04)</f>
        <v>0</v>
      </c>
      <c r="R31" s="177"/>
      <c r="S31" s="28" t="str">
        <f t="shared" ca="1" si="0"/>
        <v/>
      </c>
      <c r="T31" s="28" t="str">
        <f t="shared" ca="1" si="1"/>
        <v/>
      </c>
      <c r="U31" s="9" t="str">
        <f t="shared" ca="1" si="2"/>
        <v/>
      </c>
      <c r="V31" s="33" t="str">
        <f t="shared" ca="1" si="3"/>
        <v/>
      </c>
      <c r="W31" s="33" t="str">
        <f t="shared" ca="1" si="4"/>
        <v/>
      </c>
      <c r="X31" s="33" t="str">
        <f t="shared" ca="1" si="5"/>
        <v/>
      </c>
    </row>
    <row r="32" spans="1:24" hidden="1" x14ac:dyDescent="0.25">
      <c r="B32" s="156"/>
      <c r="D32" s="11"/>
      <c r="F32" s="6"/>
      <c r="G32" s="30"/>
      <c r="H32" t="str">
        <f ca="1">IF(AND(ISNUMBER(G32),(G32&lt;=TODAY())),"NO PAGADO","")</f>
        <v/>
      </c>
      <c r="K32" s="7"/>
      <c r="L32" s="19"/>
      <c r="M32" t="str">
        <f t="shared" si="6"/>
        <v/>
      </c>
      <c r="N32" s="139"/>
      <c r="O32" s="9">
        <f t="shared" si="19"/>
        <v>0</v>
      </c>
      <c r="P32" s="9">
        <f t="shared" si="20"/>
        <v>0</v>
      </c>
      <c r="Q32" s="14">
        <f t="shared" si="21"/>
        <v>0</v>
      </c>
      <c r="R32" s="177"/>
      <c r="S32" s="28" t="str">
        <f t="shared" ca="1" si="0"/>
        <v/>
      </c>
      <c r="T32" s="28" t="str">
        <f t="shared" ca="1" si="1"/>
        <v/>
      </c>
      <c r="U32" s="9" t="str">
        <f t="shared" ca="1" si="2"/>
        <v/>
      </c>
      <c r="V32" s="33" t="str">
        <f t="shared" ca="1" si="3"/>
        <v/>
      </c>
      <c r="W32" s="33" t="str">
        <f t="shared" ca="1" si="4"/>
        <v/>
      </c>
      <c r="X32" s="33" t="str">
        <f t="shared" ca="1" si="5"/>
        <v/>
      </c>
    </row>
    <row r="33" spans="1:24" hidden="1" x14ac:dyDescent="0.25">
      <c r="B33" s="156"/>
      <c r="D33" s="11"/>
      <c r="F33" s="6"/>
      <c r="G33" s="30"/>
      <c r="H33" t="str">
        <f t="shared" ref="H33:H38" ca="1" si="22">IF(AND(ISNUMBER(G33),(G33&lt;=TODAY())),"NO PAGADO","")</f>
        <v/>
      </c>
      <c r="K33" s="7"/>
      <c r="L33" s="19"/>
      <c r="M33" t="str">
        <f t="shared" si="6"/>
        <v/>
      </c>
      <c r="N33" s="139"/>
      <c r="O33" s="9">
        <f t="shared" si="19"/>
        <v>0</v>
      </c>
      <c r="P33" s="9">
        <f t="shared" si="20"/>
        <v>0</v>
      </c>
      <c r="Q33" s="14">
        <f t="shared" si="21"/>
        <v>0</v>
      </c>
      <c r="R33" s="177"/>
      <c r="S33" s="28" t="str">
        <f t="shared" ca="1" si="0"/>
        <v/>
      </c>
      <c r="T33" s="28" t="str">
        <f t="shared" ca="1" si="1"/>
        <v/>
      </c>
      <c r="U33" s="9" t="str">
        <f t="shared" ca="1" si="2"/>
        <v/>
      </c>
      <c r="V33" s="33" t="str">
        <f t="shared" ca="1" si="3"/>
        <v/>
      </c>
      <c r="W33" s="33" t="str">
        <f t="shared" ca="1" si="4"/>
        <v/>
      </c>
      <c r="X33" s="33" t="str">
        <f t="shared" ca="1" si="5"/>
        <v/>
      </c>
    </row>
    <row r="34" spans="1:24" hidden="1" x14ac:dyDescent="0.25">
      <c r="A34" s="25">
        <v>4</v>
      </c>
      <c r="B34" s="156"/>
      <c r="D34" s="11"/>
      <c r="F34" s="6"/>
      <c r="G34" s="30"/>
      <c r="H34" t="str">
        <f t="shared" ca="1" si="22"/>
        <v/>
      </c>
      <c r="K34" s="7"/>
      <c r="L34" s="19"/>
      <c r="M34" t="str">
        <f t="shared" si="6"/>
        <v/>
      </c>
      <c r="N34" s="139"/>
      <c r="O34" s="9">
        <f t="shared" si="19"/>
        <v>0</v>
      </c>
      <c r="P34" s="9">
        <f t="shared" si="20"/>
        <v>0</v>
      </c>
      <c r="Q34" s="14">
        <f t="shared" si="21"/>
        <v>0</v>
      </c>
      <c r="R34" s="177"/>
      <c r="S34" s="28" t="str">
        <f t="shared" ca="1" si="0"/>
        <v/>
      </c>
      <c r="T34" s="28" t="str">
        <f t="shared" ca="1" si="1"/>
        <v/>
      </c>
      <c r="U34" s="9" t="str">
        <f t="shared" ca="1" si="2"/>
        <v/>
      </c>
      <c r="V34" s="33" t="str">
        <f t="shared" ca="1" si="3"/>
        <v/>
      </c>
      <c r="W34" s="33" t="str">
        <f t="shared" ca="1" si="4"/>
        <v/>
      </c>
      <c r="X34" s="33" t="str">
        <f t="shared" ca="1" si="5"/>
        <v/>
      </c>
    </row>
    <row r="35" spans="1:24" hidden="1" x14ac:dyDescent="0.25">
      <c r="B35" s="156"/>
      <c r="D35" s="11"/>
      <c r="F35" s="6"/>
      <c r="G35" s="30"/>
      <c r="H35" t="str">
        <f t="shared" ca="1" si="22"/>
        <v/>
      </c>
      <c r="K35" s="7"/>
      <c r="L35" s="19"/>
      <c r="M35" t="str">
        <f t="shared" si="6"/>
        <v/>
      </c>
      <c r="N35" s="139"/>
      <c r="O35" s="9">
        <f t="shared" si="19"/>
        <v>0</v>
      </c>
      <c r="P35" s="9">
        <f t="shared" si="20"/>
        <v>0</v>
      </c>
      <c r="Q35" s="14">
        <f t="shared" si="21"/>
        <v>0</v>
      </c>
      <c r="R35" s="177"/>
      <c r="S35" s="28" t="str">
        <f t="shared" ca="1" si="0"/>
        <v/>
      </c>
      <c r="T35" s="28" t="str">
        <f t="shared" ca="1" si="1"/>
        <v/>
      </c>
      <c r="U35" s="9" t="str">
        <f t="shared" ca="1" si="2"/>
        <v/>
      </c>
      <c r="V35" s="33" t="str">
        <f t="shared" ca="1" si="3"/>
        <v/>
      </c>
      <c r="W35" s="33" t="str">
        <f t="shared" ca="1" si="4"/>
        <v/>
      </c>
      <c r="X35" s="33" t="str">
        <f t="shared" ca="1" si="5"/>
        <v/>
      </c>
    </row>
    <row r="36" spans="1:24" hidden="1" x14ac:dyDescent="0.25">
      <c r="B36" s="156"/>
      <c r="D36" s="11"/>
      <c r="F36" s="6"/>
      <c r="G36" s="30"/>
      <c r="H36" t="str">
        <f t="shared" ca="1" si="22"/>
        <v/>
      </c>
      <c r="K36" s="7"/>
      <c r="L36" s="19"/>
      <c r="M36" t="str">
        <f t="shared" si="6"/>
        <v/>
      </c>
      <c r="N36" s="139"/>
      <c r="O36" s="9">
        <f t="shared" si="19"/>
        <v>0</v>
      </c>
      <c r="P36" s="9">
        <f t="shared" si="20"/>
        <v>0</v>
      </c>
      <c r="Q36" s="14">
        <f t="shared" si="21"/>
        <v>0</v>
      </c>
      <c r="R36" s="177"/>
      <c r="S36" s="28" t="str">
        <f t="shared" ca="1" si="0"/>
        <v/>
      </c>
      <c r="T36" s="28" t="str">
        <f t="shared" ca="1" si="1"/>
        <v/>
      </c>
      <c r="U36" s="9" t="str">
        <f t="shared" ca="1" si="2"/>
        <v/>
      </c>
      <c r="V36" s="33" t="str">
        <f t="shared" ca="1" si="3"/>
        <v/>
      </c>
      <c r="W36" s="33" t="str">
        <f t="shared" ca="1" si="4"/>
        <v/>
      </c>
      <c r="X36" s="33" t="str">
        <f t="shared" ca="1" si="5"/>
        <v/>
      </c>
    </row>
    <row r="37" spans="1:24" hidden="1" x14ac:dyDescent="0.25">
      <c r="B37" s="156"/>
      <c r="D37" s="11"/>
      <c r="F37" s="6"/>
      <c r="G37" s="30"/>
      <c r="H37" t="str">
        <f t="shared" ca="1" si="22"/>
        <v/>
      </c>
      <c r="K37" s="7"/>
      <c r="L37" s="19"/>
      <c r="M37" t="str">
        <f t="shared" si="6"/>
        <v/>
      </c>
      <c r="N37" s="139"/>
      <c r="O37" s="9">
        <f t="shared" si="19"/>
        <v>0</v>
      </c>
      <c r="P37" s="9">
        <f t="shared" si="20"/>
        <v>0</v>
      </c>
      <c r="Q37" s="14">
        <f t="shared" si="21"/>
        <v>0</v>
      </c>
      <c r="R37" s="177"/>
      <c r="S37" s="28" t="str">
        <f t="shared" ca="1" si="0"/>
        <v/>
      </c>
      <c r="T37" s="28" t="str">
        <f t="shared" ca="1" si="1"/>
        <v/>
      </c>
      <c r="U37" s="9" t="str">
        <f t="shared" ca="1" si="2"/>
        <v/>
      </c>
      <c r="V37" s="33" t="str">
        <f t="shared" ca="1" si="3"/>
        <v/>
      </c>
      <c r="W37" s="33" t="str">
        <f t="shared" ca="1" si="4"/>
        <v/>
      </c>
      <c r="X37" s="33" t="str">
        <f t="shared" ca="1" si="5"/>
        <v/>
      </c>
    </row>
    <row r="38" spans="1:24" ht="15.75" thickBot="1" x14ac:dyDescent="0.3">
      <c r="B38" s="157"/>
      <c r="C38" s="3"/>
      <c r="D38" s="12"/>
      <c r="E38" s="3"/>
      <c r="F38" s="5"/>
      <c r="G38" s="31"/>
      <c r="H38" t="str">
        <f t="shared" ca="1" si="22"/>
        <v/>
      </c>
      <c r="I38" s="3"/>
      <c r="J38" s="3"/>
      <c r="K38" s="16"/>
      <c r="L38" s="20"/>
      <c r="M38" t="str">
        <f t="shared" si="6"/>
        <v/>
      </c>
      <c r="N38" s="139"/>
      <c r="O38" s="21">
        <f t="shared" si="19"/>
        <v>0</v>
      </c>
      <c r="P38" s="21">
        <f t="shared" si="20"/>
        <v>0</v>
      </c>
      <c r="Q38" s="15">
        <f t="shared" si="21"/>
        <v>0</v>
      </c>
      <c r="R38" s="178"/>
      <c r="S38" s="27" t="str">
        <f t="shared" ca="1" si="0"/>
        <v/>
      </c>
      <c r="T38" s="27" t="str">
        <f t="shared" ca="1" si="1"/>
        <v/>
      </c>
      <c r="U38" s="21" t="str">
        <f t="shared" ca="1" si="2"/>
        <v/>
      </c>
      <c r="V38" s="34" t="str">
        <f t="shared" ca="1" si="3"/>
        <v/>
      </c>
      <c r="W38" s="34" t="str">
        <f t="shared" ca="1" si="4"/>
        <v/>
      </c>
      <c r="X38" s="34" t="str">
        <f t="shared" ca="1" si="5"/>
        <v/>
      </c>
    </row>
    <row r="39" spans="1:24" x14ac:dyDescent="0.25">
      <c r="B39" s="158" t="str">
        <f>'CC-A'!B40</f>
        <v>Vetza Velarde</v>
      </c>
      <c r="C39" s="2"/>
      <c r="D39" s="10"/>
      <c r="E39" s="2"/>
      <c r="F39" s="4"/>
      <c r="G39" s="29"/>
      <c r="H39" s="2" t="str">
        <f ca="1">IF(AND(ISNUMBER(G39),(G39&lt;=TODAY())),"NO PAGADO","")</f>
        <v/>
      </c>
      <c r="I39" s="2"/>
      <c r="J39" s="2"/>
      <c r="K39" s="17"/>
      <c r="L39" s="18"/>
      <c r="M39" t="str">
        <f t="shared" si="6"/>
        <v/>
      </c>
      <c r="N39" s="139">
        <f>SUM(M39:M47)</f>
        <v>0</v>
      </c>
      <c r="O39" s="8">
        <f>D39*F39</f>
        <v>0</v>
      </c>
      <c r="P39" s="8">
        <f>D39*0.04</f>
        <v>0</v>
      </c>
      <c r="Q39" s="13">
        <f>D39*(F39-0.04)</f>
        <v>0</v>
      </c>
      <c r="R39" s="176">
        <f>SUM(D39:D47)-N39</f>
        <v>0</v>
      </c>
      <c r="S39" s="28" t="str">
        <f t="shared" ca="1" si="0"/>
        <v/>
      </c>
      <c r="T39" s="28" t="str">
        <f t="shared" ca="1" si="1"/>
        <v/>
      </c>
      <c r="U39" s="8" t="str">
        <f t="shared" ca="1" si="2"/>
        <v/>
      </c>
      <c r="V39" s="35" t="str">
        <f t="shared" ca="1" si="3"/>
        <v/>
      </c>
      <c r="W39" s="35" t="str">
        <f t="shared" ca="1" si="4"/>
        <v/>
      </c>
      <c r="X39" s="35" t="str">
        <f t="shared" ca="1" si="5"/>
        <v/>
      </c>
    </row>
    <row r="40" spans="1:24" hidden="1" x14ac:dyDescent="0.25">
      <c r="B40" s="159"/>
      <c r="D40" s="11"/>
      <c r="F40" s="6"/>
      <c r="G40" s="30"/>
      <c r="H40" t="str">
        <f ca="1">IF(AND(ISNUMBER(G40),(G40&lt;=TODAY())),"NO PAGADO","")</f>
        <v/>
      </c>
      <c r="K40" s="7"/>
      <c r="L40" s="19"/>
      <c r="M40" t="str">
        <f t="shared" si="6"/>
        <v/>
      </c>
      <c r="N40" s="139"/>
      <c r="O40" s="9">
        <f t="shared" ref="O40:O47" si="23">D40*F40</f>
        <v>0</v>
      </c>
      <c r="P40" s="9">
        <f t="shared" ref="P40:P47" si="24">D40*0.04</f>
        <v>0</v>
      </c>
      <c r="Q40" s="14">
        <f t="shared" ref="Q40:Q47" si="25">D40*(F40-0.04)</f>
        <v>0</v>
      </c>
      <c r="R40" s="177"/>
      <c r="S40" s="28" t="str">
        <f t="shared" ca="1" si="0"/>
        <v/>
      </c>
      <c r="T40" s="28" t="str">
        <f t="shared" ca="1" si="1"/>
        <v/>
      </c>
      <c r="U40" s="9" t="str">
        <f t="shared" ca="1" si="2"/>
        <v/>
      </c>
      <c r="V40" s="33" t="str">
        <f t="shared" ca="1" si="3"/>
        <v/>
      </c>
      <c r="W40" s="33" t="str">
        <f t="shared" ca="1" si="4"/>
        <v/>
      </c>
      <c r="X40" s="33" t="str">
        <f t="shared" ca="1" si="5"/>
        <v/>
      </c>
    </row>
    <row r="41" spans="1:24" hidden="1" x14ac:dyDescent="0.25">
      <c r="B41" s="159"/>
      <c r="D41" s="11"/>
      <c r="F41" s="6"/>
      <c r="G41" s="30"/>
      <c r="H41" t="str">
        <f ca="1">IF(AND(ISNUMBER(G41),(G41&lt;=TODAY())),"NO PAGADO","")</f>
        <v/>
      </c>
      <c r="K41" s="7"/>
      <c r="L41" s="19"/>
      <c r="M41" t="str">
        <f t="shared" si="6"/>
        <v/>
      </c>
      <c r="N41" s="139"/>
      <c r="O41" s="9">
        <f t="shared" si="23"/>
        <v>0</v>
      </c>
      <c r="P41" s="9">
        <f t="shared" si="24"/>
        <v>0</v>
      </c>
      <c r="Q41" s="14">
        <f t="shared" si="25"/>
        <v>0</v>
      </c>
      <c r="R41" s="177"/>
      <c r="S41" s="28" t="str">
        <f t="shared" ca="1" si="0"/>
        <v/>
      </c>
      <c r="T41" s="28" t="str">
        <f t="shared" ca="1" si="1"/>
        <v/>
      </c>
      <c r="U41" s="9" t="str">
        <f t="shared" ca="1" si="2"/>
        <v/>
      </c>
      <c r="V41" s="33" t="str">
        <f t="shared" ca="1" si="3"/>
        <v/>
      </c>
      <c r="W41" s="33" t="str">
        <f t="shared" ca="1" si="4"/>
        <v/>
      </c>
      <c r="X41" s="33" t="str">
        <f t="shared" ca="1" si="5"/>
        <v/>
      </c>
    </row>
    <row r="42" spans="1:24" hidden="1" x14ac:dyDescent="0.25">
      <c r="B42" s="159"/>
      <c r="D42" s="11"/>
      <c r="F42" s="6"/>
      <c r="G42" s="30"/>
      <c r="H42" t="str">
        <f t="shared" ref="H42:H47" ca="1" si="26">IF(AND(ISNUMBER(G42),(G42&lt;=TODAY())),"NO PAGADO","")</f>
        <v/>
      </c>
      <c r="K42" s="7"/>
      <c r="L42" s="19"/>
      <c r="M42" t="str">
        <f t="shared" si="6"/>
        <v/>
      </c>
      <c r="N42" s="139"/>
      <c r="O42" s="9">
        <f t="shared" si="23"/>
        <v>0</v>
      </c>
      <c r="P42" s="9">
        <f t="shared" si="24"/>
        <v>0</v>
      </c>
      <c r="Q42" s="14">
        <f t="shared" si="25"/>
        <v>0</v>
      </c>
      <c r="R42" s="177"/>
      <c r="S42" s="28" t="str">
        <f t="shared" ca="1" si="0"/>
        <v/>
      </c>
      <c r="T42" s="28" t="str">
        <f t="shared" ca="1" si="1"/>
        <v/>
      </c>
      <c r="U42" s="9" t="str">
        <f t="shared" ca="1" si="2"/>
        <v/>
      </c>
      <c r="V42" s="33" t="str">
        <f t="shared" ca="1" si="3"/>
        <v/>
      </c>
      <c r="W42" s="33" t="str">
        <f t="shared" ca="1" si="4"/>
        <v/>
      </c>
      <c r="X42" s="33" t="str">
        <f t="shared" ca="1" si="5"/>
        <v/>
      </c>
    </row>
    <row r="43" spans="1:24" hidden="1" x14ac:dyDescent="0.25">
      <c r="A43" s="25">
        <v>5</v>
      </c>
      <c r="B43" s="159"/>
      <c r="D43" s="11"/>
      <c r="F43" s="6"/>
      <c r="G43" s="30"/>
      <c r="H43" t="str">
        <f t="shared" ca="1" si="26"/>
        <v/>
      </c>
      <c r="K43" s="7"/>
      <c r="L43" s="19"/>
      <c r="M43" t="str">
        <f t="shared" si="6"/>
        <v/>
      </c>
      <c r="N43" s="139"/>
      <c r="O43" s="9">
        <f t="shared" si="23"/>
        <v>0</v>
      </c>
      <c r="P43" s="9">
        <f t="shared" si="24"/>
        <v>0</v>
      </c>
      <c r="Q43" s="14">
        <f t="shared" si="25"/>
        <v>0</v>
      </c>
      <c r="R43" s="177"/>
      <c r="S43" s="28" t="str">
        <f t="shared" ca="1" si="0"/>
        <v/>
      </c>
      <c r="T43" s="28" t="str">
        <f t="shared" ca="1" si="1"/>
        <v/>
      </c>
      <c r="U43" s="9" t="str">
        <f t="shared" ca="1" si="2"/>
        <v/>
      </c>
      <c r="V43" s="33" t="str">
        <f t="shared" ca="1" si="3"/>
        <v/>
      </c>
      <c r="W43" s="33" t="str">
        <f t="shared" ca="1" si="4"/>
        <v/>
      </c>
      <c r="X43" s="33" t="str">
        <f t="shared" ca="1" si="5"/>
        <v/>
      </c>
    </row>
    <row r="44" spans="1:24" hidden="1" x14ac:dyDescent="0.25">
      <c r="B44" s="159"/>
      <c r="D44" s="11"/>
      <c r="F44" s="6"/>
      <c r="G44" s="30"/>
      <c r="H44" t="str">
        <f t="shared" ca="1" si="26"/>
        <v/>
      </c>
      <c r="K44" s="7"/>
      <c r="L44" s="19"/>
      <c r="M44" t="str">
        <f t="shared" si="6"/>
        <v/>
      </c>
      <c r="N44" s="139"/>
      <c r="O44" s="9">
        <f t="shared" si="23"/>
        <v>0</v>
      </c>
      <c r="P44" s="9">
        <f t="shared" si="24"/>
        <v>0</v>
      </c>
      <c r="Q44" s="14">
        <f t="shared" si="25"/>
        <v>0</v>
      </c>
      <c r="R44" s="177"/>
      <c r="S44" s="28" t="str">
        <f t="shared" ca="1" si="0"/>
        <v/>
      </c>
      <c r="T44" s="28" t="str">
        <f t="shared" ca="1" si="1"/>
        <v/>
      </c>
      <c r="U44" s="9" t="str">
        <f t="shared" ca="1" si="2"/>
        <v/>
      </c>
      <c r="V44" s="33" t="str">
        <f t="shared" ca="1" si="3"/>
        <v/>
      </c>
      <c r="W44" s="33" t="str">
        <f t="shared" ca="1" si="4"/>
        <v/>
      </c>
      <c r="X44" s="33" t="str">
        <f t="shared" ca="1" si="5"/>
        <v/>
      </c>
    </row>
    <row r="45" spans="1:24" hidden="1" x14ac:dyDescent="0.25">
      <c r="B45" s="159"/>
      <c r="D45" s="11"/>
      <c r="F45" s="6"/>
      <c r="G45" s="30"/>
      <c r="H45" t="str">
        <f t="shared" ca="1" si="26"/>
        <v/>
      </c>
      <c r="K45" s="7"/>
      <c r="L45" s="19"/>
      <c r="M45" t="str">
        <f t="shared" si="6"/>
        <v/>
      </c>
      <c r="N45" s="139"/>
      <c r="O45" s="9">
        <f t="shared" si="23"/>
        <v>0</v>
      </c>
      <c r="P45" s="9">
        <f t="shared" si="24"/>
        <v>0</v>
      </c>
      <c r="Q45" s="14">
        <f t="shared" si="25"/>
        <v>0</v>
      </c>
      <c r="R45" s="177"/>
      <c r="S45" s="28" t="str">
        <f t="shared" ca="1" si="0"/>
        <v/>
      </c>
      <c r="T45" s="28" t="str">
        <f t="shared" ca="1" si="1"/>
        <v/>
      </c>
      <c r="U45" s="9" t="str">
        <f t="shared" ca="1" si="2"/>
        <v/>
      </c>
      <c r="V45" s="33" t="str">
        <f t="shared" ca="1" si="3"/>
        <v/>
      </c>
      <c r="W45" s="33" t="str">
        <f t="shared" ca="1" si="4"/>
        <v/>
      </c>
      <c r="X45" s="33" t="str">
        <f t="shared" ca="1" si="5"/>
        <v/>
      </c>
    </row>
    <row r="46" spans="1:24" hidden="1" x14ac:dyDescent="0.25">
      <c r="B46" s="159"/>
      <c r="D46" s="11"/>
      <c r="F46" s="6"/>
      <c r="G46" s="30"/>
      <c r="H46" t="str">
        <f t="shared" ca="1" si="26"/>
        <v/>
      </c>
      <c r="K46" s="7"/>
      <c r="L46" s="19"/>
      <c r="M46" t="str">
        <f t="shared" si="6"/>
        <v/>
      </c>
      <c r="N46" s="139"/>
      <c r="O46" s="9">
        <f t="shared" si="23"/>
        <v>0</v>
      </c>
      <c r="P46" s="9">
        <f t="shared" si="24"/>
        <v>0</v>
      </c>
      <c r="Q46" s="14">
        <f t="shared" si="25"/>
        <v>0</v>
      </c>
      <c r="R46" s="177"/>
      <c r="S46" s="28" t="str">
        <f t="shared" ca="1" si="0"/>
        <v/>
      </c>
      <c r="T46" s="28" t="str">
        <f t="shared" ca="1" si="1"/>
        <v/>
      </c>
      <c r="U46" s="9" t="str">
        <f t="shared" ca="1" si="2"/>
        <v/>
      </c>
      <c r="V46" s="33" t="str">
        <f t="shared" ca="1" si="3"/>
        <v/>
      </c>
      <c r="W46" s="33" t="str">
        <f t="shared" ca="1" si="4"/>
        <v/>
      </c>
      <c r="X46" s="33" t="str">
        <f t="shared" ca="1" si="5"/>
        <v/>
      </c>
    </row>
    <row r="47" spans="1:24" ht="15.75" thickBot="1" x14ac:dyDescent="0.3">
      <c r="B47" s="160"/>
      <c r="C47" s="3"/>
      <c r="D47" s="12"/>
      <c r="E47" s="3"/>
      <c r="F47" s="5"/>
      <c r="G47" s="31"/>
      <c r="H47" t="str">
        <f t="shared" ca="1" si="26"/>
        <v/>
      </c>
      <c r="I47" s="3"/>
      <c r="J47" s="3"/>
      <c r="K47" s="16"/>
      <c r="L47" s="20"/>
      <c r="M47" t="str">
        <f t="shared" si="6"/>
        <v/>
      </c>
      <c r="N47" s="139"/>
      <c r="O47" s="21">
        <f t="shared" si="23"/>
        <v>0</v>
      </c>
      <c r="P47" s="21">
        <f t="shared" si="24"/>
        <v>0</v>
      </c>
      <c r="Q47" s="15">
        <f t="shared" si="25"/>
        <v>0</v>
      </c>
      <c r="R47" s="178"/>
      <c r="S47" s="28" t="str">
        <f t="shared" ca="1" si="0"/>
        <v/>
      </c>
      <c r="T47" s="27" t="str">
        <f t="shared" ca="1" si="1"/>
        <v/>
      </c>
      <c r="U47" s="21" t="str">
        <f t="shared" ca="1" si="2"/>
        <v/>
      </c>
      <c r="V47" s="34" t="str">
        <f t="shared" ca="1" si="3"/>
        <v/>
      </c>
      <c r="W47" s="34" t="str">
        <f t="shared" ca="1" si="4"/>
        <v/>
      </c>
      <c r="X47" s="34" t="str">
        <f t="shared" ca="1" si="5"/>
        <v/>
      </c>
    </row>
    <row r="48" spans="1:24" x14ac:dyDescent="0.25">
      <c r="B48" s="155">
        <f>'CC-A'!B49</f>
        <v>0</v>
      </c>
      <c r="C48" s="2"/>
      <c r="D48" s="10"/>
      <c r="E48" s="2"/>
      <c r="F48" s="4"/>
      <c r="G48" s="29"/>
      <c r="H48" s="2" t="str">
        <f ca="1">IF(AND(ISNUMBER(G48),(G48&lt;=TODAY())),"NO PAGADO","")</f>
        <v/>
      </c>
      <c r="I48" s="2"/>
      <c r="J48" s="2"/>
      <c r="K48" s="17"/>
      <c r="L48" s="18"/>
      <c r="M48" t="str">
        <f t="shared" si="6"/>
        <v/>
      </c>
      <c r="N48" s="139">
        <f>SUM(M48:M56)</f>
        <v>0</v>
      </c>
      <c r="O48" s="8">
        <f>D48*F48</f>
        <v>0</v>
      </c>
      <c r="P48" s="8">
        <f>D48*0.04</f>
        <v>0</v>
      </c>
      <c r="Q48" s="13">
        <f>D48*(F48-0.04)</f>
        <v>0</v>
      </c>
      <c r="R48" s="176">
        <f>SUM(D48:D56)-N48</f>
        <v>0</v>
      </c>
      <c r="S48" s="26" t="str">
        <f t="shared" ca="1" si="0"/>
        <v/>
      </c>
      <c r="T48" s="28" t="str">
        <f t="shared" ca="1" si="1"/>
        <v/>
      </c>
      <c r="U48" s="8" t="str">
        <f t="shared" ca="1" si="2"/>
        <v/>
      </c>
      <c r="V48" s="35" t="str">
        <f t="shared" ca="1" si="3"/>
        <v/>
      </c>
      <c r="W48" s="35" t="str">
        <f t="shared" ca="1" si="4"/>
        <v/>
      </c>
      <c r="X48" s="35" t="str">
        <f t="shared" ca="1" si="5"/>
        <v/>
      </c>
    </row>
    <row r="49" spans="1:24" hidden="1" x14ac:dyDescent="0.25">
      <c r="B49" s="156"/>
      <c r="D49" s="11"/>
      <c r="F49" s="6"/>
      <c r="G49" s="30"/>
      <c r="H49" t="str">
        <f ca="1">IF(AND(ISNUMBER(G49),(G49&lt;=TODAY())),"NO PAGADO","")</f>
        <v/>
      </c>
      <c r="K49" s="7"/>
      <c r="L49" s="19"/>
      <c r="M49" t="str">
        <f t="shared" si="6"/>
        <v/>
      </c>
      <c r="N49" s="139"/>
      <c r="O49" s="9">
        <f t="shared" ref="O49:O56" si="27">D49*F49</f>
        <v>0</v>
      </c>
      <c r="P49" s="9">
        <f t="shared" ref="P49:P56" si="28">D49*0.04</f>
        <v>0</v>
      </c>
      <c r="Q49" s="14">
        <f t="shared" ref="Q49:Q56" si="29">D49*(F49-0.04)</f>
        <v>0</v>
      </c>
      <c r="R49" s="177"/>
      <c r="S49" s="28" t="str">
        <f t="shared" ca="1" si="0"/>
        <v/>
      </c>
      <c r="T49" s="28" t="str">
        <f t="shared" ca="1" si="1"/>
        <v/>
      </c>
      <c r="U49" s="9" t="str">
        <f t="shared" ca="1" si="2"/>
        <v/>
      </c>
      <c r="V49" s="33" t="str">
        <f t="shared" ca="1" si="3"/>
        <v/>
      </c>
      <c r="W49" s="33" t="str">
        <f t="shared" ca="1" si="4"/>
        <v/>
      </c>
      <c r="X49" s="33" t="str">
        <f t="shared" ca="1" si="5"/>
        <v/>
      </c>
    </row>
    <row r="50" spans="1:24" hidden="1" x14ac:dyDescent="0.25">
      <c r="B50" s="156"/>
      <c r="D50" s="11"/>
      <c r="F50" s="6"/>
      <c r="G50" s="30"/>
      <c r="H50" t="str">
        <f ca="1">IF(AND(ISNUMBER(G50),(G50&lt;=TODAY())),"NO PAGADO","")</f>
        <v/>
      </c>
      <c r="K50" s="7"/>
      <c r="L50" s="19"/>
      <c r="M50" t="str">
        <f t="shared" si="6"/>
        <v/>
      </c>
      <c r="N50" s="139"/>
      <c r="O50" s="9">
        <f t="shared" si="27"/>
        <v>0</v>
      </c>
      <c r="P50" s="9">
        <f t="shared" si="28"/>
        <v>0</v>
      </c>
      <c r="Q50" s="14">
        <f t="shared" si="29"/>
        <v>0</v>
      </c>
      <c r="R50" s="177"/>
      <c r="S50" s="28" t="str">
        <f t="shared" ca="1" si="0"/>
        <v/>
      </c>
      <c r="T50" s="28" t="str">
        <f t="shared" ca="1" si="1"/>
        <v/>
      </c>
      <c r="U50" s="9" t="str">
        <f t="shared" ca="1" si="2"/>
        <v/>
      </c>
      <c r="V50" s="33" t="str">
        <f t="shared" ca="1" si="3"/>
        <v/>
      </c>
      <c r="W50" s="33" t="str">
        <f t="shared" ca="1" si="4"/>
        <v/>
      </c>
      <c r="X50" s="33" t="str">
        <f t="shared" ca="1" si="5"/>
        <v/>
      </c>
    </row>
    <row r="51" spans="1:24" hidden="1" x14ac:dyDescent="0.25">
      <c r="B51" s="156"/>
      <c r="D51" s="11"/>
      <c r="F51" s="6"/>
      <c r="G51" s="30"/>
      <c r="H51" t="str">
        <f t="shared" ref="H51:H56" ca="1" si="30">IF(AND(ISNUMBER(G51),(G51&lt;=TODAY())),"NO PAGADO","")</f>
        <v/>
      </c>
      <c r="K51" s="7"/>
      <c r="L51" s="19"/>
      <c r="M51" t="str">
        <f t="shared" si="6"/>
        <v/>
      </c>
      <c r="N51" s="139"/>
      <c r="O51" s="9">
        <f t="shared" si="27"/>
        <v>0</v>
      </c>
      <c r="P51" s="9">
        <f t="shared" si="28"/>
        <v>0</v>
      </c>
      <c r="Q51" s="14">
        <f t="shared" si="29"/>
        <v>0</v>
      </c>
      <c r="R51" s="177"/>
      <c r="S51" s="28" t="str">
        <f t="shared" ca="1" si="0"/>
        <v/>
      </c>
      <c r="T51" s="28" t="str">
        <f t="shared" ca="1" si="1"/>
        <v/>
      </c>
      <c r="U51" s="9" t="str">
        <f t="shared" ca="1" si="2"/>
        <v/>
      </c>
      <c r="V51" s="33" t="str">
        <f t="shared" ca="1" si="3"/>
        <v/>
      </c>
      <c r="W51" s="33" t="str">
        <f t="shared" ca="1" si="4"/>
        <v/>
      </c>
      <c r="X51" s="33" t="str">
        <f t="shared" ca="1" si="5"/>
        <v/>
      </c>
    </row>
    <row r="52" spans="1:24" hidden="1" x14ac:dyDescent="0.25">
      <c r="A52" s="25">
        <v>6</v>
      </c>
      <c r="B52" s="156"/>
      <c r="D52" s="11"/>
      <c r="F52" s="6"/>
      <c r="G52" s="30"/>
      <c r="H52" t="str">
        <f t="shared" ca="1" si="30"/>
        <v/>
      </c>
      <c r="K52" s="7"/>
      <c r="L52" s="19"/>
      <c r="M52" t="str">
        <f t="shared" si="6"/>
        <v/>
      </c>
      <c r="N52" s="139"/>
      <c r="O52" s="9">
        <f t="shared" si="27"/>
        <v>0</v>
      </c>
      <c r="P52" s="9">
        <f t="shared" si="28"/>
        <v>0</v>
      </c>
      <c r="Q52" s="14">
        <f t="shared" si="29"/>
        <v>0</v>
      </c>
      <c r="R52" s="177"/>
      <c r="S52" s="28" t="str">
        <f t="shared" ca="1" si="0"/>
        <v/>
      </c>
      <c r="T52" s="28" t="str">
        <f t="shared" ca="1" si="1"/>
        <v/>
      </c>
      <c r="U52" s="9" t="str">
        <f t="shared" ca="1" si="2"/>
        <v/>
      </c>
      <c r="V52" s="33" t="str">
        <f t="shared" ca="1" si="3"/>
        <v/>
      </c>
      <c r="W52" s="33" t="str">
        <f t="shared" ca="1" si="4"/>
        <v/>
      </c>
      <c r="X52" s="33" t="str">
        <f t="shared" ca="1" si="5"/>
        <v/>
      </c>
    </row>
    <row r="53" spans="1:24" hidden="1" x14ac:dyDescent="0.25">
      <c r="B53" s="156"/>
      <c r="D53" s="11"/>
      <c r="F53" s="6"/>
      <c r="G53" s="30"/>
      <c r="H53" t="str">
        <f t="shared" ca="1" si="30"/>
        <v/>
      </c>
      <c r="K53" s="7"/>
      <c r="L53" s="19"/>
      <c r="M53" t="str">
        <f t="shared" si="6"/>
        <v/>
      </c>
      <c r="N53" s="139"/>
      <c r="O53" s="9">
        <f t="shared" si="27"/>
        <v>0</v>
      </c>
      <c r="P53" s="9">
        <f t="shared" si="28"/>
        <v>0</v>
      </c>
      <c r="Q53" s="14">
        <f t="shared" si="29"/>
        <v>0</v>
      </c>
      <c r="R53" s="177"/>
      <c r="S53" s="28" t="str">
        <f t="shared" ca="1" si="0"/>
        <v/>
      </c>
      <c r="T53" s="28" t="str">
        <f t="shared" ca="1" si="1"/>
        <v/>
      </c>
      <c r="U53" s="9" t="str">
        <f t="shared" ca="1" si="2"/>
        <v/>
      </c>
      <c r="V53" s="33" t="str">
        <f t="shared" ca="1" si="3"/>
        <v/>
      </c>
      <c r="W53" s="33" t="str">
        <f t="shared" ca="1" si="4"/>
        <v/>
      </c>
      <c r="X53" s="33" t="str">
        <f t="shared" ca="1" si="5"/>
        <v/>
      </c>
    </row>
    <row r="54" spans="1:24" hidden="1" x14ac:dyDescent="0.25">
      <c r="B54" s="156"/>
      <c r="D54" s="11"/>
      <c r="F54" s="6"/>
      <c r="G54" s="30"/>
      <c r="H54" t="str">
        <f t="shared" ca="1" si="30"/>
        <v/>
      </c>
      <c r="K54" s="7"/>
      <c r="L54" s="19"/>
      <c r="M54" t="str">
        <f t="shared" si="6"/>
        <v/>
      </c>
      <c r="N54" s="139"/>
      <c r="O54" s="9">
        <f t="shared" si="27"/>
        <v>0</v>
      </c>
      <c r="P54" s="9">
        <f t="shared" si="28"/>
        <v>0</v>
      </c>
      <c r="Q54" s="14">
        <f t="shared" si="29"/>
        <v>0</v>
      </c>
      <c r="R54" s="177"/>
      <c r="S54" s="28" t="str">
        <f t="shared" ca="1" si="0"/>
        <v/>
      </c>
      <c r="T54" s="28" t="str">
        <f t="shared" ca="1" si="1"/>
        <v/>
      </c>
      <c r="U54" s="9" t="str">
        <f t="shared" ca="1" si="2"/>
        <v/>
      </c>
      <c r="V54" s="33" t="str">
        <f t="shared" ca="1" si="3"/>
        <v/>
      </c>
      <c r="W54" s="33" t="str">
        <f t="shared" ca="1" si="4"/>
        <v/>
      </c>
      <c r="X54" s="33" t="str">
        <f t="shared" ca="1" si="5"/>
        <v/>
      </c>
    </row>
    <row r="55" spans="1:24" hidden="1" x14ac:dyDescent="0.25">
      <c r="B55" s="156"/>
      <c r="D55" s="11"/>
      <c r="F55" s="6"/>
      <c r="G55" s="30"/>
      <c r="H55" t="str">
        <f t="shared" ca="1" si="30"/>
        <v/>
      </c>
      <c r="K55" s="7"/>
      <c r="L55" s="19"/>
      <c r="M55" t="str">
        <f t="shared" si="6"/>
        <v/>
      </c>
      <c r="N55" s="139"/>
      <c r="O55" s="9">
        <f t="shared" si="27"/>
        <v>0</v>
      </c>
      <c r="P55" s="9">
        <f t="shared" si="28"/>
        <v>0</v>
      </c>
      <c r="Q55" s="14">
        <f t="shared" si="29"/>
        <v>0</v>
      </c>
      <c r="R55" s="177"/>
      <c r="S55" s="28" t="str">
        <f t="shared" ca="1" si="0"/>
        <v/>
      </c>
      <c r="T55" s="28" t="str">
        <f t="shared" ca="1" si="1"/>
        <v/>
      </c>
      <c r="U55" s="9" t="str">
        <f t="shared" ca="1" si="2"/>
        <v/>
      </c>
      <c r="V55" s="33" t="str">
        <f t="shared" ca="1" si="3"/>
        <v/>
      </c>
      <c r="W55" s="33" t="str">
        <f t="shared" ca="1" si="4"/>
        <v/>
      </c>
      <c r="X55" s="33" t="str">
        <f t="shared" ca="1" si="5"/>
        <v/>
      </c>
    </row>
    <row r="56" spans="1:24" ht="15.75" thickBot="1" x14ac:dyDescent="0.3">
      <c r="B56" s="157"/>
      <c r="C56" s="3"/>
      <c r="D56" s="12"/>
      <c r="E56" s="3"/>
      <c r="F56" s="5"/>
      <c r="G56" s="31"/>
      <c r="H56" t="str">
        <f t="shared" ca="1" si="30"/>
        <v/>
      </c>
      <c r="I56" s="3"/>
      <c r="J56" s="3"/>
      <c r="K56" s="16"/>
      <c r="L56" s="20"/>
      <c r="M56" t="str">
        <f t="shared" si="6"/>
        <v/>
      </c>
      <c r="N56" s="139"/>
      <c r="O56" s="21">
        <f t="shared" si="27"/>
        <v>0</v>
      </c>
      <c r="P56" s="21">
        <f t="shared" si="28"/>
        <v>0</v>
      </c>
      <c r="Q56" s="15">
        <f t="shared" si="29"/>
        <v>0</v>
      </c>
      <c r="R56" s="178"/>
      <c r="S56" s="27" t="str">
        <f t="shared" ca="1" si="0"/>
        <v/>
      </c>
      <c r="T56" s="28" t="str">
        <f t="shared" ca="1" si="1"/>
        <v/>
      </c>
      <c r="U56" s="21" t="str">
        <f t="shared" ca="1" si="2"/>
        <v/>
      </c>
      <c r="V56" s="34" t="str">
        <f t="shared" ca="1" si="3"/>
        <v/>
      </c>
      <c r="W56" s="34" t="str">
        <f t="shared" ca="1" si="4"/>
        <v/>
      </c>
      <c r="X56" s="34" t="str">
        <f t="shared" ca="1" si="5"/>
        <v/>
      </c>
    </row>
    <row r="57" spans="1:24" hidden="1" x14ac:dyDescent="0.25">
      <c r="B57" s="161" t="str">
        <f>'CC-A'!B58</f>
        <v>Yameli velarde</v>
      </c>
      <c r="C57" s="2"/>
      <c r="D57" s="10"/>
      <c r="E57" s="2"/>
      <c r="F57" s="4"/>
      <c r="G57" s="29"/>
      <c r="H57" s="2" t="str">
        <f ca="1">IF(AND(ISNUMBER(G57),(G57&lt;=TODAY())),"NO PAGADO","")</f>
        <v/>
      </c>
      <c r="I57" s="2"/>
      <c r="J57" s="2"/>
      <c r="K57" s="17"/>
      <c r="L57" s="18"/>
      <c r="M57" t="str">
        <f t="shared" si="6"/>
        <v/>
      </c>
      <c r="N57" s="139">
        <f>SUM(M57:M65)</f>
        <v>0</v>
      </c>
      <c r="O57" s="8">
        <f>D57*F57</f>
        <v>0</v>
      </c>
      <c r="P57" s="8">
        <f>D57*0.04</f>
        <v>0</v>
      </c>
      <c r="Q57" s="13">
        <f>D57*(F57-0.04)</f>
        <v>0</v>
      </c>
      <c r="R57" s="176">
        <f>SUM(D57:D65)-N57</f>
        <v>0</v>
      </c>
      <c r="S57" s="28" t="str">
        <f t="shared" ca="1" si="0"/>
        <v/>
      </c>
      <c r="T57" s="26" t="str">
        <f t="shared" ca="1" si="1"/>
        <v/>
      </c>
      <c r="U57" s="8" t="str">
        <f t="shared" ca="1" si="2"/>
        <v/>
      </c>
      <c r="V57" s="35" t="str">
        <f t="shared" ca="1" si="3"/>
        <v/>
      </c>
      <c r="W57" s="35" t="str">
        <f t="shared" ca="1" si="4"/>
        <v/>
      </c>
      <c r="X57" s="35" t="str">
        <f t="shared" ca="1" si="5"/>
        <v/>
      </c>
    </row>
    <row r="58" spans="1:24" hidden="1" x14ac:dyDescent="0.25">
      <c r="B58" s="162"/>
      <c r="D58" s="11"/>
      <c r="F58" s="6"/>
      <c r="G58" s="30"/>
      <c r="H58" t="str">
        <f ca="1">IF(AND(ISNUMBER(G58),(G58&lt;=TODAY())),"NO PAGADO","")</f>
        <v/>
      </c>
      <c r="K58" s="7"/>
      <c r="L58" s="19"/>
      <c r="M58" t="str">
        <f t="shared" si="6"/>
        <v/>
      </c>
      <c r="N58" s="139"/>
      <c r="O58" s="9">
        <f t="shared" ref="O58:O65" si="31">D58*F58</f>
        <v>0</v>
      </c>
      <c r="P58" s="9">
        <f t="shared" ref="P58:P65" si="32">D58*0.04</f>
        <v>0</v>
      </c>
      <c r="Q58" s="14">
        <f t="shared" ref="Q58:Q65" si="33">D58*(F58-0.04)</f>
        <v>0</v>
      </c>
      <c r="R58" s="177"/>
      <c r="S58" s="28" t="str">
        <f t="shared" ca="1" si="0"/>
        <v/>
      </c>
      <c r="T58" s="28" t="str">
        <f t="shared" ca="1" si="1"/>
        <v/>
      </c>
      <c r="U58" s="9" t="str">
        <f t="shared" ca="1" si="2"/>
        <v/>
      </c>
      <c r="V58" s="33" t="str">
        <f t="shared" ca="1" si="3"/>
        <v/>
      </c>
      <c r="W58" s="33" t="str">
        <f t="shared" ca="1" si="4"/>
        <v/>
      </c>
      <c r="X58" s="33" t="str">
        <f t="shared" ca="1" si="5"/>
        <v/>
      </c>
    </row>
    <row r="59" spans="1:24" hidden="1" x14ac:dyDescent="0.25">
      <c r="B59" s="162"/>
      <c r="D59" s="11"/>
      <c r="F59" s="6"/>
      <c r="G59" s="30"/>
      <c r="H59" t="str">
        <f ca="1">IF(AND(ISNUMBER(G59),(G59&lt;=TODAY())),"NO PAGADO","")</f>
        <v/>
      </c>
      <c r="K59" s="7"/>
      <c r="L59" s="19"/>
      <c r="M59" t="str">
        <f t="shared" si="6"/>
        <v/>
      </c>
      <c r="N59" s="139"/>
      <c r="O59" s="9">
        <f t="shared" si="31"/>
        <v>0</v>
      </c>
      <c r="P59" s="9">
        <f t="shared" si="32"/>
        <v>0</v>
      </c>
      <c r="Q59" s="14">
        <f t="shared" si="33"/>
        <v>0</v>
      </c>
      <c r="R59" s="177"/>
      <c r="S59" s="28" t="str">
        <f t="shared" ca="1" si="0"/>
        <v/>
      </c>
      <c r="T59" s="28" t="str">
        <f t="shared" ca="1" si="1"/>
        <v/>
      </c>
      <c r="U59" s="9" t="str">
        <f t="shared" ca="1" si="2"/>
        <v/>
      </c>
      <c r="V59" s="33" t="str">
        <f t="shared" ca="1" si="3"/>
        <v/>
      </c>
      <c r="W59" s="33" t="str">
        <f t="shared" ca="1" si="4"/>
        <v/>
      </c>
      <c r="X59" s="33" t="str">
        <f t="shared" ca="1" si="5"/>
        <v/>
      </c>
    </row>
    <row r="60" spans="1:24" hidden="1" x14ac:dyDescent="0.25">
      <c r="B60" s="162"/>
      <c r="D60" s="11"/>
      <c r="F60" s="6"/>
      <c r="G60" s="30"/>
      <c r="H60" t="str">
        <f t="shared" ref="H60:H65" ca="1" si="34">IF(AND(ISNUMBER(G60),(G60&lt;=TODAY())),"NO PAGADO","")</f>
        <v/>
      </c>
      <c r="K60" s="7"/>
      <c r="L60" s="19"/>
      <c r="M60" t="str">
        <f t="shared" si="6"/>
        <v/>
      </c>
      <c r="N60" s="139"/>
      <c r="O60" s="9">
        <f t="shared" si="31"/>
        <v>0</v>
      </c>
      <c r="P60" s="9">
        <f t="shared" si="32"/>
        <v>0</v>
      </c>
      <c r="Q60" s="14">
        <f t="shared" si="33"/>
        <v>0</v>
      </c>
      <c r="R60" s="177"/>
      <c r="S60" s="28" t="str">
        <f t="shared" ca="1" si="0"/>
        <v/>
      </c>
      <c r="T60" s="28" t="str">
        <f t="shared" ca="1" si="1"/>
        <v/>
      </c>
      <c r="U60" s="9" t="str">
        <f t="shared" ca="1" si="2"/>
        <v/>
      </c>
      <c r="V60" s="33" t="str">
        <f t="shared" ca="1" si="3"/>
        <v/>
      </c>
      <c r="W60" s="33" t="str">
        <f t="shared" ca="1" si="4"/>
        <v/>
      </c>
      <c r="X60" s="33" t="str">
        <f t="shared" ca="1" si="5"/>
        <v/>
      </c>
    </row>
    <row r="61" spans="1:24" hidden="1" x14ac:dyDescent="0.25">
      <c r="A61" s="25">
        <v>7</v>
      </c>
      <c r="B61" s="162"/>
      <c r="D61" s="11"/>
      <c r="F61" s="6"/>
      <c r="G61" s="30"/>
      <c r="H61" t="str">
        <f t="shared" ca="1" si="34"/>
        <v/>
      </c>
      <c r="K61" s="7"/>
      <c r="L61" s="19"/>
      <c r="M61" t="str">
        <f t="shared" si="6"/>
        <v/>
      </c>
      <c r="N61" s="139"/>
      <c r="O61" s="9">
        <f t="shared" si="31"/>
        <v>0</v>
      </c>
      <c r="P61" s="9">
        <f t="shared" si="32"/>
        <v>0</v>
      </c>
      <c r="Q61" s="14">
        <f t="shared" si="33"/>
        <v>0</v>
      </c>
      <c r="R61" s="177"/>
      <c r="S61" s="28" t="str">
        <f t="shared" ca="1" si="0"/>
        <v/>
      </c>
      <c r="T61" s="28" t="str">
        <f t="shared" ca="1" si="1"/>
        <v/>
      </c>
      <c r="U61" s="9" t="str">
        <f t="shared" ca="1" si="2"/>
        <v/>
      </c>
      <c r="V61" s="33" t="str">
        <f t="shared" ca="1" si="3"/>
        <v/>
      </c>
      <c r="W61" s="33" t="str">
        <f t="shared" ca="1" si="4"/>
        <v/>
      </c>
      <c r="X61" s="33" t="str">
        <f t="shared" ca="1" si="5"/>
        <v/>
      </c>
    </row>
    <row r="62" spans="1:24" hidden="1" x14ac:dyDescent="0.25">
      <c r="B62" s="162"/>
      <c r="D62" s="11"/>
      <c r="F62" s="6"/>
      <c r="G62" s="30"/>
      <c r="H62" t="str">
        <f t="shared" ca="1" si="34"/>
        <v/>
      </c>
      <c r="K62" s="7"/>
      <c r="L62" s="19"/>
      <c r="M62" t="str">
        <f t="shared" si="6"/>
        <v/>
      </c>
      <c r="N62" s="139"/>
      <c r="O62" s="9">
        <f t="shared" si="31"/>
        <v>0</v>
      </c>
      <c r="P62" s="9">
        <f t="shared" si="32"/>
        <v>0</v>
      </c>
      <c r="Q62" s="14">
        <f t="shared" si="33"/>
        <v>0</v>
      </c>
      <c r="R62" s="177"/>
      <c r="S62" s="28" t="str">
        <f t="shared" ca="1" si="0"/>
        <v/>
      </c>
      <c r="T62" s="28" t="str">
        <f t="shared" ca="1" si="1"/>
        <v/>
      </c>
      <c r="U62" s="9" t="str">
        <f t="shared" ca="1" si="2"/>
        <v/>
      </c>
      <c r="V62" s="33" t="str">
        <f t="shared" ca="1" si="3"/>
        <v/>
      </c>
      <c r="W62" s="33" t="str">
        <f t="shared" ca="1" si="4"/>
        <v/>
      </c>
      <c r="X62" s="33" t="str">
        <f t="shared" ca="1" si="5"/>
        <v/>
      </c>
    </row>
    <row r="63" spans="1:24" hidden="1" x14ac:dyDescent="0.25">
      <c r="B63" s="162"/>
      <c r="D63" s="11"/>
      <c r="F63" s="6"/>
      <c r="G63" s="30"/>
      <c r="H63" t="str">
        <f t="shared" ca="1" si="34"/>
        <v/>
      </c>
      <c r="K63" s="7"/>
      <c r="L63" s="19"/>
      <c r="M63" t="str">
        <f t="shared" si="6"/>
        <v/>
      </c>
      <c r="N63" s="139"/>
      <c r="O63" s="9">
        <f t="shared" si="31"/>
        <v>0</v>
      </c>
      <c r="P63" s="9">
        <f t="shared" si="32"/>
        <v>0</v>
      </c>
      <c r="Q63" s="14">
        <f t="shared" si="33"/>
        <v>0</v>
      </c>
      <c r="R63" s="177"/>
      <c r="S63" s="28" t="str">
        <f t="shared" ca="1" si="0"/>
        <v/>
      </c>
      <c r="T63" s="28" t="str">
        <f t="shared" ca="1" si="1"/>
        <v/>
      </c>
      <c r="U63" s="9" t="str">
        <f t="shared" ca="1" si="2"/>
        <v/>
      </c>
      <c r="V63" s="33" t="str">
        <f t="shared" ca="1" si="3"/>
        <v/>
      </c>
      <c r="W63" s="33" t="str">
        <f t="shared" ca="1" si="4"/>
        <v/>
      </c>
      <c r="X63" s="33" t="str">
        <f t="shared" ca="1" si="5"/>
        <v/>
      </c>
    </row>
    <row r="64" spans="1:24" hidden="1" x14ac:dyDescent="0.25">
      <c r="B64" s="162"/>
      <c r="D64" s="11"/>
      <c r="F64" s="6"/>
      <c r="G64" s="30"/>
      <c r="H64" t="str">
        <f t="shared" ca="1" si="34"/>
        <v/>
      </c>
      <c r="K64" s="7"/>
      <c r="L64" s="19"/>
      <c r="M64" t="str">
        <f t="shared" si="6"/>
        <v/>
      </c>
      <c r="N64" s="139"/>
      <c r="O64" s="9">
        <f t="shared" si="31"/>
        <v>0</v>
      </c>
      <c r="P64" s="9">
        <f t="shared" si="32"/>
        <v>0</v>
      </c>
      <c r="Q64" s="14">
        <f t="shared" si="33"/>
        <v>0</v>
      </c>
      <c r="R64" s="177"/>
      <c r="S64" s="28" t="str">
        <f t="shared" ca="1" si="0"/>
        <v/>
      </c>
      <c r="T64" s="28" t="str">
        <f t="shared" ca="1" si="1"/>
        <v/>
      </c>
      <c r="U64" s="9" t="str">
        <f t="shared" ca="1" si="2"/>
        <v/>
      </c>
      <c r="V64" s="33" t="str">
        <f t="shared" ca="1" si="3"/>
        <v/>
      </c>
      <c r="W64" s="33" t="str">
        <f t="shared" ca="1" si="4"/>
        <v/>
      </c>
      <c r="X64" s="33" t="str">
        <f t="shared" ca="1" si="5"/>
        <v/>
      </c>
    </row>
    <row r="65" spans="1:24" ht="15.75" thickBot="1" x14ac:dyDescent="0.3">
      <c r="B65" s="163"/>
      <c r="C65" s="3"/>
      <c r="D65" s="12"/>
      <c r="E65" s="3"/>
      <c r="F65" s="5"/>
      <c r="G65" s="31"/>
      <c r="H65" s="88" t="str">
        <f t="shared" ca="1" si="34"/>
        <v/>
      </c>
      <c r="I65" s="3"/>
      <c r="J65" s="3"/>
      <c r="K65" s="16"/>
      <c r="L65" s="20"/>
      <c r="M65" t="str">
        <f t="shared" si="6"/>
        <v/>
      </c>
      <c r="N65" s="139"/>
      <c r="O65" s="21">
        <f t="shared" si="31"/>
        <v>0</v>
      </c>
      <c r="P65" s="21">
        <f t="shared" si="32"/>
        <v>0</v>
      </c>
      <c r="Q65" s="15">
        <f t="shared" si="33"/>
        <v>0</v>
      </c>
      <c r="R65" s="178"/>
      <c r="S65" s="27" t="str">
        <f t="shared" ca="1" si="0"/>
        <v/>
      </c>
      <c r="T65" s="27" t="str">
        <f t="shared" ca="1" si="1"/>
        <v/>
      </c>
      <c r="U65" s="21" t="str">
        <f t="shared" ca="1" si="2"/>
        <v/>
      </c>
      <c r="V65" s="34" t="str">
        <f t="shared" ca="1" si="3"/>
        <v/>
      </c>
      <c r="W65" s="34" t="str">
        <f t="shared" ca="1" si="4"/>
        <v/>
      </c>
      <c r="X65" s="34" t="str">
        <f t="shared" ca="1" si="5"/>
        <v/>
      </c>
    </row>
    <row r="66" spans="1:24" x14ac:dyDescent="0.25">
      <c r="B66" s="155">
        <f>'CC-A'!B67</f>
        <v>0</v>
      </c>
      <c r="C66" s="2"/>
      <c r="D66" s="10"/>
      <c r="E66" s="2"/>
      <c r="F66" s="4"/>
      <c r="G66" s="29"/>
      <c r="H66" s="2" t="str">
        <f ca="1">IF(AND(ISNUMBER(G66),(G66&lt;=TODAY())),"NO PAGADO","")</f>
        <v/>
      </c>
      <c r="I66" s="2"/>
      <c r="J66" s="2"/>
      <c r="K66" s="17"/>
      <c r="L66" s="18"/>
      <c r="M66" t="str">
        <f t="shared" si="6"/>
        <v/>
      </c>
      <c r="N66" s="139">
        <f>SUM(M66:M74)</f>
        <v>0</v>
      </c>
      <c r="O66" s="8">
        <f>D66*F66</f>
        <v>0</v>
      </c>
      <c r="P66" s="8">
        <f>D66*0.04</f>
        <v>0</v>
      </c>
      <c r="Q66" s="13">
        <f>D66*(F66-0.04)</f>
        <v>0</v>
      </c>
      <c r="R66" s="176">
        <f>SUM(D66:D74)-N66</f>
        <v>0</v>
      </c>
      <c r="S66" s="28" t="str">
        <f t="shared" ca="1" si="0"/>
        <v/>
      </c>
      <c r="T66" s="28" t="str">
        <f t="shared" ca="1" si="1"/>
        <v/>
      </c>
      <c r="U66" s="8" t="str">
        <f t="shared" ca="1" si="2"/>
        <v/>
      </c>
      <c r="V66" s="35" t="str">
        <f t="shared" ca="1" si="3"/>
        <v/>
      </c>
      <c r="W66" s="35" t="str">
        <f t="shared" ca="1" si="4"/>
        <v/>
      </c>
      <c r="X66" s="35" t="str">
        <f t="shared" ca="1" si="5"/>
        <v/>
      </c>
    </row>
    <row r="67" spans="1:24" hidden="1" x14ac:dyDescent="0.25">
      <c r="B67" s="156"/>
      <c r="D67" s="11"/>
      <c r="F67" s="6"/>
      <c r="G67" s="30"/>
      <c r="H67" t="str">
        <f ca="1">IF(AND(ISNUMBER(G67),(G67&lt;=TODAY())),"NO PAGADO","")</f>
        <v/>
      </c>
      <c r="K67" s="7"/>
      <c r="L67" s="19"/>
      <c r="M67" t="str">
        <f t="shared" si="6"/>
        <v/>
      </c>
      <c r="N67" s="139"/>
      <c r="O67" s="9">
        <f t="shared" ref="O67:O74" si="35">D67*F67</f>
        <v>0</v>
      </c>
      <c r="P67" s="9">
        <f t="shared" ref="P67:P74" si="36">D67*0.04</f>
        <v>0</v>
      </c>
      <c r="Q67" s="14">
        <f t="shared" ref="Q67:Q74" si="37">D67*(F67-0.04)</f>
        <v>0</v>
      </c>
      <c r="R67" s="177"/>
      <c r="S67" s="28" t="str">
        <f t="shared" ref="S67:S130" ca="1" si="38">IF(H67="NO PAGADO",O67,"")</f>
        <v/>
      </c>
      <c r="T67" s="28" t="str">
        <f t="shared" ref="T67:T130" ca="1" si="39">IF(H67="NO PAGADO",P67,"")</f>
        <v/>
      </c>
      <c r="U67" s="9" t="str">
        <f t="shared" ref="U67:U130" ca="1" si="40">IF(H67="NO PAGADO",Q67,"")</f>
        <v/>
      </c>
      <c r="V67" s="33" t="str">
        <f t="shared" ref="V67:V130" ca="1" si="41">IF(H67="PAGADO",O67,"")</f>
        <v/>
      </c>
      <c r="W67" s="33" t="str">
        <f t="shared" ref="W67:W130" ca="1" si="42">IF(H67="PAGADO",P67,"")</f>
        <v/>
      </c>
      <c r="X67" s="33" t="str">
        <f t="shared" ref="X67:X130" ca="1" si="43">IF(H67="PAGADO",Q67,"")</f>
        <v/>
      </c>
    </row>
    <row r="68" spans="1:24" hidden="1" x14ac:dyDescent="0.25">
      <c r="B68" s="156"/>
      <c r="D68" s="11"/>
      <c r="F68" s="6"/>
      <c r="G68" s="30"/>
      <c r="H68" t="str">
        <f ca="1">IF(AND(ISNUMBER(G68),(G68&lt;=TODAY())),"NO PAGADO","")</f>
        <v/>
      </c>
      <c r="K68" s="7"/>
      <c r="L68" s="19"/>
      <c r="M68" t="str">
        <f t="shared" ref="M68:M131" si="44">IF(L68=1,D68,"")</f>
        <v/>
      </c>
      <c r="N68" s="139"/>
      <c r="O68" s="9">
        <f t="shared" si="35"/>
        <v>0</v>
      </c>
      <c r="P68" s="9">
        <f t="shared" si="36"/>
        <v>0</v>
      </c>
      <c r="Q68" s="14">
        <f t="shared" si="37"/>
        <v>0</v>
      </c>
      <c r="R68" s="177"/>
      <c r="S68" s="28" t="str">
        <f t="shared" ca="1" si="38"/>
        <v/>
      </c>
      <c r="T68" s="28" t="str">
        <f t="shared" ca="1" si="39"/>
        <v/>
      </c>
      <c r="U68" s="9" t="str">
        <f t="shared" ca="1" si="40"/>
        <v/>
      </c>
      <c r="V68" s="33" t="str">
        <f t="shared" ca="1" si="41"/>
        <v/>
      </c>
      <c r="W68" s="33" t="str">
        <f t="shared" ca="1" si="42"/>
        <v/>
      </c>
      <c r="X68" s="33" t="str">
        <f t="shared" ca="1" si="43"/>
        <v/>
      </c>
    </row>
    <row r="69" spans="1:24" hidden="1" x14ac:dyDescent="0.25">
      <c r="B69" s="156"/>
      <c r="D69" s="11"/>
      <c r="F69" s="6"/>
      <c r="G69" s="30"/>
      <c r="H69" t="str">
        <f t="shared" ref="H69:H74" ca="1" si="45">IF(AND(ISNUMBER(G69),(G69&lt;=TODAY())),"NO PAGADO","")</f>
        <v/>
      </c>
      <c r="K69" s="7"/>
      <c r="L69" s="19"/>
      <c r="M69" t="str">
        <f t="shared" si="44"/>
        <v/>
      </c>
      <c r="N69" s="139"/>
      <c r="O69" s="9">
        <f t="shared" si="35"/>
        <v>0</v>
      </c>
      <c r="P69" s="9">
        <f t="shared" si="36"/>
        <v>0</v>
      </c>
      <c r="Q69" s="14">
        <f t="shared" si="37"/>
        <v>0</v>
      </c>
      <c r="R69" s="177"/>
      <c r="S69" s="28" t="str">
        <f t="shared" ca="1" si="38"/>
        <v/>
      </c>
      <c r="T69" s="28" t="str">
        <f t="shared" ca="1" si="39"/>
        <v/>
      </c>
      <c r="U69" s="9" t="str">
        <f t="shared" ca="1" si="40"/>
        <v/>
      </c>
      <c r="V69" s="33" t="str">
        <f t="shared" ca="1" si="41"/>
        <v/>
      </c>
      <c r="W69" s="33" t="str">
        <f t="shared" ca="1" si="42"/>
        <v/>
      </c>
      <c r="X69" s="33" t="str">
        <f t="shared" ca="1" si="43"/>
        <v/>
      </c>
    </row>
    <row r="70" spans="1:24" hidden="1" x14ac:dyDescent="0.25">
      <c r="A70" s="25">
        <v>8</v>
      </c>
      <c r="B70" s="156"/>
      <c r="D70" s="11"/>
      <c r="F70" s="6"/>
      <c r="G70" s="30"/>
      <c r="H70" t="str">
        <f t="shared" ca="1" si="45"/>
        <v/>
      </c>
      <c r="K70" s="7"/>
      <c r="L70" s="19"/>
      <c r="M70" t="str">
        <f t="shared" si="44"/>
        <v/>
      </c>
      <c r="N70" s="139"/>
      <c r="O70" s="9">
        <f t="shared" si="35"/>
        <v>0</v>
      </c>
      <c r="P70" s="9">
        <f t="shared" si="36"/>
        <v>0</v>
      </c>
      <c r="Q70" s="14">
        <f t="shared" si="37"/>
        <v>0</v>
      </c>
      <c r="R70" s="177"/>
      <c r="S70" s="28" t="str">
        <f t="shared" ca="1" si="38"/>
        <v/>
      </c>
      <c r="T70" s="28" t="str">
        <f t="shared" ca="1" si="39"/>
        <v/>
      </c>
      <c r="U70" s="9" t="str">
        <f t="shared" ca="1" si="40"/>
        <v/>
      </c>
      <c r="V70" s="33" t="str">
        <f t="shared" ca="1" si="41"/>
        <v/>
      </c>
      <c r="W70" s="33" t="str">
        <f t="shared" ca="1" si="42"/>
        <v/>
      </c>
      <c r="X70" s="33" t="str">
        <f t="shared" ca="1" si="43"/>
        <v/>
      </c>
    </row>
    <row r="71" spans="1:24" hidden="1" x14ac:dyDescent="0.25">
      <c r="B71" s="156"/>
      <c r="D71" s="11"/>
      <c r="F71" s="6"/>
      <c r="G71" s="30"/>
      <c r="H71" t="str">
        <f t="shared" ca="1" si="45"/>
        <v/>
      </c>
      <c r="K71" s="7"/>
      <c r="L71" s="19"/>
      <c r="M71" t="str">
        <f t="shared" si="44"/>
        <v/>
      </c>
      <c r="N71" s="139"/>
      <c r="O71" s="9">
        <f t="shared" si="35"/>
        <v>0</v>
      </c>
      <c r="P71" s="9">
        <f t="shared" si="36"/>
        <v>0</v>
      </c>
      <c r="Q71" s="14">
        <f t="shared" si="37"/>
        <v>0</v>
      </c>
      <c r="R71" s="177"/>
      <c r="S71" s="28" t="str">
        <f t="shared" ca="1" si="38"/>
        <v/>
      </c>
      <c r="T71" s="28" t="str">
        <f t="shared" ca="1" si="39"/>
        <v/>
      </c>
      <c r="U71" s="9" t="str">
        <f t="shared" ca="1" si="40"/>
        <v/>
      </c>
      <c r="V71" s="33" t="str">
        <f t="shared" ca="1" si="41"/>
        <v/>
      </c>
      <c r="W71" s="33" t="str">
        <f t="shared" ca="1" si="42"/>
        <v/>
      </c>
      <c r="X71" s="33" t="str">
        <f t="shared" ca="1" si="43"/>
        <v/>
      </c>
    </row>
    <row r="72" spans="1:24" hidden="1" x14ac:dyDescent="0.25">
      <c r="B72" s="156"/>
      <c r="D72" s="11"/>
      <c r="F72" s="6"/>
      <c r="G72" s="30"/>
      <c r="H72" t="str">
        <f t="shared" ca="1" si="45"/>
        <v/>
      </c>
      <c r="K72" s="7"/>
      <c r="L72" s="19"/>
      <c r="M72" t="str">
        <f t="shared" si="44"/>
        <v/>
      </c>
      <c r="N72" s="139"/>
      <c r="O72" s="9">
        <f t="shared" si="35"/>
        <v>0</v>
      </c>
      <c r="P72" s="9">
        <f t="shared" si="36"/>
        <v>0</v>
      </c>
      <c r="Q72" s="14">
        <f t="shared" si="37"/>
        <v>0</v>
      </c>
      <c r="R72" s="177"/>
      <c r="S72" s="28" t="str">
        <f t="shared" ca="1" si="38"/>
        <v/>
      </c>
      <c r="T72" s="28" t="str">
        <f t="shared" ca="1" si="39"/>
        <v/>
      </c>
      <c r="U72" s="9" t="str">
        <f t="shared" ca="1" si="40"/>
        <v/>
      </c>
      <c r="V72" s="33" t="str">
        <f t="shared" ca="1" si="41"/>
        <v/>
      </c>
      <c r="W72" s="33" t="str">
        <f t="shared" ca="1" si="42"/>
        <v/>
      </c>
      <c r="X72" s="33" t="str">
        <f t="shared" ca="1" si="43"/>
        <v/>
      </c>
    </row>
    <row r="73" spans="1:24" hidden="1" x14ac:dyDescent="0.25">
      <c r="B73" s="156"/>
      <c r="D73" s="11"/>
      <c r="F73" s="6"/>
      <c r="G73" s="30"/>
      <c r="H73" t="str">
        <f t="shared" ca="1" si="45"/>
        <v/>
      </c>
      <c r="K73" s="7"/>
      <c r="L73" s="19"/>
      <c r="M73" t="str">
        <f t="shared" si="44"/>
        <v/>
      </c>
      <c r="N73" s="139"/>
      <c r="O73" s="9">
        <f t="shared" si="35"/>
        <v>0</v>
      </c>
      <c r="P73" s="9">
        <f t="shared" si="36"/>
        <v>0</v>
      </c>
      <c r="Q73" s="14">
        <f t="shared" si="37"/>
        <v>0</v>
      </c>
      <c r="R73" s="177"/>
      <c r="S73" s="28" t="str">
        <f t="shared" ca="1" si="38"/>
        <v/>
      </c>
      <c r="T73" s="28" t="str">
        <f t="shared" ca="1" si="39"/>
        <v/>
      </c>
      <c r="U73" s="9" t="str">
        <f t="shared" ca="1" si="40"/>
        <v/>
      </c>
      <c r="V73" s="33" t="str">
        <f t="shared" ca="1" si="41"/>
        <v/>
      </c>
      <c r="W73" s="33" t="str">
        <f t="shared" ca="1" si="42"/>
        <v/>
      </c>
      <c r="X73" s="33" t="str">
        <f t="shared" ca="1" si="43"/>
        <v/>
      </c>
    </row>
    <row r="74" spans="1:24" ht="15.75" thickBot="1" x14ac:dyDescent="0.3">
      <c r="B74" s="157"/>
      <c r="C74" s="3"/>
      <c r="D74" s="12"/>
      <c r="E74" s="3"/>
      <c r="F74" s="5"/>
      <c r="G74" s="31"/>
      <c r="H74" t="str">
        <f t="shared" ca="1" si="45"/>
        <v/>
      </c>
      <c r="I74" s="3"/>
      <c r="J74" s="3"/>
      <c r="K74" s="16"/>
      <c r="L74" s="20"/>
      <c r="M74" t="str">
        <f t="shared" si="44"/>
        <v/>
      </c>
      <c r="N74" s="139"/>
      <c r="O74" s="21">
        <f t="shared" si="35"/>
        <v>0</v>
      </c>
      <c r="P74" s="21">
        <f t="shared" si="36"/>
        <v>0</v>
      </c>
      <c r="Q74" s="15">
        <f t="shared" si="37"/>
        <v>0</v>
      </c>
      <c r="R74" s="178"/>
      <c r="S74" s="27" t="str">
        <f t="shared" ca="1" si="38"/>
        <v/>
      </c>
      <c r="T74" s="28" t="str">
        <f t="shared" ca="1" si="39"/>
        <v/>
      </c>
      <c r="U74" s="21" t="str">
        <f t="shared" ca="1" si="40"/>
        <v/>
      </c>
      <c r="V74" s="34" t="str">
        <f t="shared" ca="1" si="41"/>
        <v/>
      </c>
      <c r="W74" s="34" t="str">
        <f t="shared" ca="1" si="42"/>
        <v/>
      </c>
      <c r="X74" s="34" t="str">
        <f t="shared" ca="1" si="43"/>
        <v/>
      </c>
    </row>
    <row r="75" spans="1:24" x14ac:dyDescent="0.25">
      <c r="B75" s="201" t="str">
        <f>'CC-A'!B76</f>
        <v>DULCE GONZALES</v>
      </c>
      <c r="C75" s="2"/>
      <c r="D75" s="10"/>
      <c r="E75" s="2"/>
      <c r="F75" s="4"/>
      <c r="G75" s="29"/>
      <c r="H75" s="2" t="str">
        <f ca="1">IF(AND(ISNUMBER(G75),(G75&lt;=TODAY())),"NO PAGADO","")</f>
        <v/>
      </c>
      <c r="I75" s="2"/>
      <c r="J75" s="2"/>
      <c r="K75" s="17"/>
      <c r="L75" s="18"/>
      <c r="M75" t="str">
        <f t="shared" si="44"/>
        <v/>
      </c>
      <c r="N75" s="139">
        <f>SUM(M75:M83)</f>
        <v>0</v>
      </c>
      <c r="O75" s="8">
        <f>D75*F75</f>
        <v>0</v>
      </c>
      <c r="P75" s="8">
        <f>D75*0.04</f>
        <v>0</v>
      </c>
      <c r="Q75" s="13">
        <f>D75*(F75-0.04)</f>
        <v>0</v>
      </c>
      <c r="R75" s="176">
        <f>SUM(D75:D83)-N75</f>
        <v>0</v>
      </c>
      <c r="S75" s="28" t="str">
        <f t="shared" ca="1" si="38"/>
        <v/>
      </c>
      <c r="T75" s="26" t="str">
        <f t="shared" ca="1" si="39"/>
        <v/>
      </c>
      <c r="U75" s="8" t="str">
        <f t="shared" ca="1" si="40"/>
        <v/>
      </c>
      <c r="V75" s="35" t="str">
        <f t="shared" ca="1" si="41"/>
        <v/>
      </c>
      <c r="W75" s="35" t="str">
        <f t="shared" ca="1" si="42"/>
        <v/>
      </c>
      <c r="X75" s="35" t="str">
        <f t="shared" ca="1" si="43"/>
        <v/>
      </c>
    </row>
    <row r="76" spans="1:24" hidden="1" x14ac:dyDescent="0.25">
      <c r="B76" s="202"/>
      <c r="D76" s="11"/>
      <c r="F76" s="6"/>
      <c r="G76" s="30"/>
      <c r="H76" t="str">
        <f ca="1">IF(AND(ISNUMBER(G76),(G76&lt;=TODAY())),"NO PAGADO","")</f>
        <v/>
      </c>
      <c r="K76" s="7"/>
      <c r="L76" s="19"/>
      <c r="M76" t="str">
        <f t="shared" si="44"/>
        <v/>
      </c>
      <c r="N76" s="139"/>
      <c r="O76" s="9">
        <f t="shared" ref="O76:O83" si="46">D76*F76</f>
        <v>0</v>
      </c>
      <c r="P76" s="9">
        <f t="shared" ref="P76:P83" si="47">D76*0.04</f>
        <v>0</v>
      </c>
      <c r="Q76" s="14">
        <f t="shared" ref="Q76:Q83" si="48">D76*(F76-0.04)</f>
        <v>0</v>
      </c>
      <c r="R76" s="177"/>
      <c r="S76" s="28" t="str">
        <f t="shared" ca="1" si="38"/>
        <v/>
      </c>
      <c r="T76" s="28" t="str">
        <f t="shared" ca="1" si="39"/>
        <v/>
      </c>
      <c r="U76" s="9" t="str">
        <f t="shared" ca="1" si="40"/>
        <v/>
      </c>
      <c r="V76" s="33" t="str">
        <f t="shared" ca="1" si="41"/>
        <v/>
      </c>
      <c r="W76" s="33" t="str">
        <f t="shared" ca="1" si="42"/>
        <v/>
      </c>
      <c r="X76" s="33" t="str">
        <f t="shared" ca="1" si="43"/>
        <v/>
      </c>
    </row>
    <row r="77" spans="1:24" hidden="1" x14ac:dyDescent="0.25">
      <c r="B77" s="202"/>
      <c r="D77" s="11"/>
      <c r="F77" s="6"/>
      <c r="G77" s="30"/>
      <c r="H77" t="str">
        <f ca="1">IF(AND(ISNUMBER(G77),(G77&lt;=TODAY())),"NO PAGADO","")</f>
        <v/>
      </c>
      <c r="K77" s="7"/>
      <c r="L77" s="19"/>
      <c r="M77" t="str">
        <f t="shared" si="44"/>
        <v/>
      </c>
      <c r="N77" s="139"/>
      <c r="O77" s="9">
        <f t="shared" si="46"/>
        <v>0</v>
      </c>
      <c r="P77" s="9">
        <f t="shared" si="47"/>
        <v>0</v>
      </c>
      <c r="Q77" s="14">
        <f t="shared" si="48"/>
        <v>0</v>
      </c>
      <c r="R77" s="177"/>
      <c r="S77" s="28" t="str">
        <f t="shared" ca="1" si="38"/>
        <v/>
      </c>
      <c r="T77" s="28" t="str">
        <f t="shared" ca="1" si="39"/>
        <v/>
      </c>
      <c r="U77" s="9" t="str">
        <f t="shared" ca="1" si="40"/>
        <v/>
      </c>
      <c r="V77" s="33" t="str">
        <f t="shared" ca="1" si="41"/>
        <v/>
      </c>
      <c r="W77" s="33" t="str">
        <f t="shared" ca="1" si="42"/>
        <v/>
      </c>
      <c r="X77" s="33" t="str">
        <f t="shared" ca="1" si="43"/>
        <v/>
      </c>
    </row>
    <row r="78" spans="1:24" hidden="1" x14ac:dyDescent="0.25">
      <c r="B78" s="202"/>
      <c r="D78" s="11"/>
      <c r="F78" s="6"/>
      <c r="G78" s="30"/>
      <c r="H78" t="str">
        <f t="shared" ref="H78:H83" ca="1" si="49">IF(AND(ISNUMBER(G78),(G78&lt;=TODAY())),"NO PAGADO","")</f>
        <v/>
      </c>
      <c r="K78" s="7"/>
      <c r="L78" s="19"/>
      <c r="M78" t="str">
        <f t="shared" si="44"/>
        <v/>
      </c>
      <c r="N78" s="139"/>
      <c r="O78" s="9">
        <f t="shared" si="46"/>
        <v>0</v>
      </c>
      <c r="P78" s="9">
        <f t="shared" si="47"/>
        <v>0</v>
      </c>
      <c r="Q78" s="14">
        <f t="shared" si="48"/>
        <v>0</v>
      </c>
      <c r="R78" s="177"/>
      <c r="S78" s="28" t="str">
        <f t="shared" ca="1" si="38"/>
        <v/>
      </c>
      <c r="T78" s="28" t="str">
        <f t="shared" ca="1" si="39"/>
        <v/>
      </c>
      <c r="U78" s="9" t="str">
        <f t="shared" ca="1" si="40"/>
        <v/>
      </c>
      <c r="V78" s="33" t="str">
        <f t="shared" ca="1" si="41"/>
        <v/>
      </c>
      <c r="W78" s="33" t="str">
        <f t="shared" ca="1" si="42"/>
        <v/>
      </c>
      <c r="X78" s="33" t="str">
        <f t="shared" ca="1" si="43"/>
        <v/>
      </c>
    </row>
    <row r="79" spans="1:24" hidden="1" x14ac:dyDescent="0.25">
      <c r="A79" s="25">
        <v>9</v>
      </c>
      <c r="B79" s="202"/>
      <c r="D79" s="11"/>
      <c r="F79" s="6"/>
      <c r="G79" s="30"/>
      <c r="H79" t="str">
        <f t="shared" ca="1" si="49"/>
        <v/>
      </c>
      <c r="K79" s="7"/>
      <c r="L79" s="19"/>
      <c r="M79" t="str">
        <f t="shared" si="44"/>
        <v/>
      </c>
      <c r="N79" s="139"/>
      <c r="O79" s="9">
        <f t="shared" si="46"/>
        <v>0</v>
      </c>
      <c r="P79" s="9">
        <f t="shared" si="47"/>
        <v>0</v>
      </c>
      <c r="Q79" s="14">
        <f t="shared" si="48"/>
        <v>0</v>
      </c>
      <c r="R79" s="177"/>
      <c r="S79" s="28" t="str">
        <f t="shared" ca="1" si="38"/>
        <v/>
      </c>
      <c r="T79" s="28" t="str">
        <f t="shared" ca="1" si="39"/>
        <v/>
      </c>
      <c r="U79" s="9" t="str">
        <f t="shared" ca="1" si="40"/>
        <v/>
      </c>
      <c r="V79" s="33" t="str">
        <f t="shared" ca="1" si="41"/>
        <v/>
      </c>
      <c r="W79" s="33" t="str">
        <f t="shared" ca="1" si="42"/>
        <v/>
      </c>
      <c r="X79" s="33" t="str">
        <f t="shared" ca="1" si="43"/>
        <v/>
      </c>
    </row>
    <row r="80" spans="1:24" hidden="1" x14ac:dyDescent="0.25">
      <c r="B80" s="202"/>
      <c r="D80" s="11"/>
      <c r="F80" s="6"/>
      <c r="G80" s="30"/>
      <c r="H80" t="str">
        <f t="shared" ca="1" si="49"/>
        <v/>
      </c>
      <c r="K80" s="7"/>
      <c r="L80" s="19"/>
      <c r="M80" t="str">
        <f t="shared" si="44"/>
        <v/>
      </c>
      <c r="N80" s="139"/>
      <c r="O80" s="9">
        <f t="shared" si="46"/>
        <v>0</v>
      </c>
      <c r="P80" s="9">
        <f t="shared" si="47"/>
        <v>0</v>
      </c>
      <c r="Q80" s="14">
        <f t="shared" si="48"/>
        <v>0</v>
      </c>
      <c r="R80" s="177"/>
      <c r="S80" s="28" t="str">
        <f t="shared" ca="1" si="38"/>
        <v/>
      </c>
      <c r="T80" s="28" t="str">
        <f t="shared" ca="1" si="39"/>
        <v/>
      </c>
      <c r="U80" s="9" t="str">
        <f t="shared" ca="1" si="40"/>
        <v/>
      </c>
      <c r="V80" s="33" t="str">
        <f t="shared" ca="1" si="41"/>
        <v/>
      </c>
      <c r="W80" s="33" t="str">
        <f t="shared" ca="1" si="42"/>
        <v/>
      </c>
      <c r="X80" s="33" t="str">
        <f t="shared" ca="1" si="43"/>
        <v/>
      </c>
    </row>
    <row r="81" spans="1:24" hidden="1" x14ac:dyDescent="0.25">
      <c r="B81" s="202"/>
      <c r="D81" s="11"/>
      <c r="F81" s="6"/>
      <c r="G81" s="30"/>
      <c r="H81" t="str">
        <f t="shared" ca="1" si="49"/>
        <v/>
      </c>
      <c r="K81" s="7"/>
      <c r="L81" s="19"/>
      <c r="M81" t="str">
        <f t="shared" si="44"/>
        <v/>
      </c>
      <c r="N81" s="139"/>
      <c r="O81" s="9">
        <f t="shared" si="46"/>
        <v>0</v>
      </c>
      <c r="P81" s="9">
        <f t="shared" si="47"/>
        <v>0</v>
      </c>
      <c r="Q81" s="14">
        <f t="shared" si="48"/>
        <v>0</v>
      </c>
      <c r="R81" s="177"/>
      <c r="S81" s="28" t="str">
        <f t="shared" ca="1" si="38"/>
        <v/>
      </c>
      <c r="T81" s="28" t="str">
        <f t="shared" ca="1" si="39"/>
        <v/>
      </c>
      <c r="U81" s="9" t="str">
        <f t="shared" ca="1" si="40"/>
        <v/>
      </c>
      <c r="V81" s="33" t="str">
        <f t="shared" ca="1" si="41"/>
        <v/>
      </c>
      <c r="W81" s="33" t="str">
        <f t="shared" ca="1" si="42"/>
        <v/>
      </c>
      <c r="X81" s="33" t="str">
        <f t="shared" ca="1" si="43"/>
        <v/>
      </c>
    </row>
    <row r="82" spans="1:24" hidden="1" x14ac:dyDescent="0.25">
      <c r="B82" s="202"/>
      <c r="D82" s="11"/>
      <c r="F82" s="6"/>
      <c r="G82" s="30"/>
      <c r="H82" t="str">
        <f t="shared" ca="1" si="49"/>
        <v/>
      </c>
      <c r="K82" s="7"/>
      <c r="L82" s="19"/>
      <c r="M82" t="str">
        <f t="shared" si="44"/>
        <v/>
      </c>
      <c r="N82" s="139"/>
      <c r="O82" s="9">
        <f t="shared" si="46"/>
        <v>0</v>
      </c>
      <c r="P82" s="9">
        <f t="shared" si="47"/>
        <v>0</v>
      </c>
      <c r="Q82" s="14">
        <f t="shared" si="48"/>
        <v>0</v>
      </c>
      <c r="R82" s="177"/>
      <c r="S82" s="28" t="str">
        <f t="shared" ca="1" si="38"/>
        <v/>
      </c>
      <c r="T82" s="28" t="str">
        <f t="shared" ca="1" si="39"/>
        <v/>
      </c>
      <c r="U82" s="9" t="str">
        <f t="shared" ca="1" si="40"/>
        <v/>
      </c>
      <c r="V82" s="33" t="str">
        <f t="shared" ca="1" si="41"/>
        <v/>
      </c>
      <c r="W82" s="33" t="str">
        <f t="shared" ca="1" si="42"/>
        <v/>
      </c>
      <c r="X82" s="33" t="str">
        <f t="shared" ca="1" si="43"/>
        <v/>
      </c>
    </row>
    <row r="83" spans="1:24" ht="15.75" thickBot="1" x14ac:dyDescent="0.3">
      <c r="B83" s="203"/>
      <c r="C83" s="3"/>
      <c r="D83" s="12"/>
      <c r="E83" s="3"/>
      <c r="F83" s="5"/>
      <c r="G83" s="31"/>
      <c r="H83" t="str">
        <f t="shared" ca="1" si="49"/>
        <v/>
      </c>
      <c r="I83" s="3"/>
      <c r="J83" s="3"/>
      <c r="K83" s="16"/>
      <c r="L83" s="20"/>
      <c r="M83" t="str">
        <f t="shared" si="44"/>
        <v/>
      </c>
      <c r="N83" s="139"/>
      <c r="O83" s="21">
        <f t="shared" si="46"/>
        <v>0</v>
      </c>
      <c r="P83" s="21">
        <f t="shared" si="47"/>
        <v>0</v>
      </c>
      <c r="Q83" s="15">
        <f t="shared" si="48"/>
        <v>0</v>
      </c>
      <c r="R83" s="178"/>
      <c r="S83" s="27" t="str">
        <f t="shared" ca="1" si="38"/>
        <v/>
      </c>
      <c r="T83" s="27" t="str">
        <f t="shared" ca="1" si="39"/>
        <v/>
      </c>
      <c r="U83" s="21" t="str">
        <f t="shared" ca="1" si="40"/>
        <v/>
      </c>
      <c r="V83" s="34" t="str">
        <f t="shared" ca="1" si="41"/>
        <v/>
      </c>
      <c r="W83" s="34" t="str">
        <f t="shared" ca="1" si="42"/>
        <v/>
      </c>
      <c r="X83" s="34" t="str">
        <f t="shared" ca="1" si="43"/>
        <v/>
      </c>
    </row>
    <row r="84" spans="1:24" x14ac:dyDescent="0.25">
      <c r="B84" s="151" t="str">
        <f>'CC-A'!B85</f>
        <v>NELSON VELARDE</v>
      </c>
      <c r="C84" s="2"/>
      <c r="D84" s="10"/>
      <c r="E84" s="2"/>
      <c r="F84" s="4"/>
      <c r="G84" s="29"/>
      <c r="H84" s="2" t="str">
        <f ca="1">IF(AND(ISNUMBER(G84),(G84&lt;=TODAY())),"NO PAGADO","")</f>
        <v/>
      </c>
      <c r="I84" s="2"/>
      <c r="J84" s="2"/>
      <c r="K84" s="17"/>
      <c r="L84" s="18"/>
      <c r="M84" t="str">
        <f t="shared" si="44"/>
        <v/>
      </c>
      <c r="N84" s="139">
        <f>SUM(M84:M92)</f>
        <v>0</v>
      </c>
      <c r="O84" s="8">
        <f>D84*F84</f>
        <v>0</v>
      </c>
      <c r="P84" s="8">
        <f>D84*0.04</f>
        <v>0</v>
      </c>
      <c r="Q84" s="13">
        <f>D84*(F84-0.04)</f>
        <v>0</v>
      </c>
      <c r="R84" s="176">
        <f>SUM(D84:D92)-N84</f>
        <v>0</v>
      </c>
      <c r="S84" s="28" t="str">
        <f t="shared" ca="1" si="38"/>
        <v/>
      </c>
      <c r="T84" s="28" t="str">
        <f t="shared" ca="1" si="39"/>
        <v/>
      </c>
      <c r="U84" s="8" t="str">
        <f t="shared" ca="1" si="40"/>
        <v/>
      </c>
      <c r="V84" s="35" t="str">
        <f t="shared" ca="1" si="41"/>
        <v/>
      </c>
      <c r="W84" s="35" t="str">
        <f t="shared" ca="1" si="42"/>
        <v/>
      </c>
      <c r="X84" s="35" t="str">
        <f t="shared" ca="1" si="43"/>
        <v/>
      </c>
    </row>
    <row r="85" spans="1:24" hidden="1" x14ac:dyDescent="0.25">
      <c r="B85" s="152"/>
      <c r="D85" s="11"/>
      <c r="F85" s="6"/>
      <c r="G85" s="30"/>
      <c r="H85" t="str">
        <f ca="1">IF(AND(ISNUMBER(G85),(G85&lt;=TODAY())),"NO PAGADO","")</f>
        <v/>
      </c>
      <c r="K85" s="7"/>
      <c r="L85" s="19"/>
      <c r="M85" t="str">
        <f t="shared" si="44"/>
        <v/>
      </c>
      <c r="N85" s="139"/>
      <c r="O85" s="9">
        <f t="shared" ref="O85:O146" si="50">D85*F85</f>
        <v>0</v>
      </c>
      <c r="P85" s="9">
        <f t="shared" ref="P85:P146" si="51">D85*0.04</f>
        <v>0</v>
      </c>
      <c r="Q85" s="14">
        <f t="shared" ref="Q85:Q146" si="52">D85*(F85-0.04)</f>
        <v>0</v>
      </c>
      <c r="R85" s="177"/>
      <c r="S85" s="28" t="str">
        <f t="shared" ca="1" si="38"/>
        <v/>
      </c>
      <c r="T85" s="28" t="str">
        <f t="shared" ca="1" si="39"/>
        <v/>
      </c>
      <c r="U85" s="9" t="str">
        <f t="shared" ca="1" si="40"/>
        <v/>
      </c>
      <c r="V85" s="33" t="str">
        <f t="shared" ca="1" si="41"/>
        <v/>
      </c>
      <c r="W85" s="33" t="str">
        <f t="shared" ca="1" si="42"/>
        <v/>
      </c>
      <c r="X85" s="33" t="str">
        <f t="shared" ca="1" si="43"/>
        <v/>
      </c>
    </row>
    <row r="86" spans="1:24" hidden="1" x14ac:dyDescent="0.25">
      <c r="B86" s="152"/>
      <c r="D86" s="11"/>
      <c r="F86" s="6"/>
      <c r="G86" s="30"/>
      <c r="H86" t="str">
        <f ca="1">IF(AND(ISNUMBER(G86),(G86&lt;=TODAY())),"NO PAGADO","")</f>
        <v/>
      </c>
      <c r="K86" s="7"/>
      <c r="L86" s="19"/>
      <c r="M86" t="str">
        <f t="shared" si="44"/>
        <v/>
      </c>
      <c r="N86" s="139"/>
      <c r="O86" s="9">
        <f t="shared" si="50"/>
        <v>0</v>
      </c>
      <c r="P86" s="9">
        <f t="shared" si="51"/>
        <v>0</v>
      </c>
      <c r="Q86" s="14">
        <f t="shared" si="52"/>
        <v>0</v>
      </c>
      <c r="R86" s="177"/>
      <c r="S86" s="28" t="str">
        <f t="shared" ca="1" si="38"/>
        <v/>
      </c>
      <c r="T86" s="28" t="str">
        <f t="shared" ca="1" si="39"/>
        <v/>
      </c>
      <c r="U86" s="9" t="str">
        <f t="shared" ca="1" si="40"/>
        <v/>
      </c>
      <c r="V86" s="33" t="str">
        <f t="shared" ca="1" si="41"/>
        <v/>
      </c>
      <c r="W86" s="33" t="str">
        <f t="shared" ca="1" si="42"/>
        <v/>
      </c>
      <c r="X86" s="33" t="str">
        <f t="shared" ca="1" si="43"/>
        <v/>
      </c>
    </row>
    <row r="87" spans="1:24" hidden="1" x14ac:dyDescent="0.25">
      <c r="B87" s="152"/>
      <c r="D87" s="11"/>
      <c r="F87" s="6"/>
      <c r="G87" s="30"/>
      <c r="H87" t="str">
        <f t="shared" ref="H87:H146" ca="1" si="53">IF(AND(ISNUMBER(G87),(G87&lt;=TODAY())),"NO PAGADO","")</f>
        <v/>
      </c>
      <c r="K87" s="7"/>
      <c r="L87" s="19"/>
      <c r="M87" t="str">
        <f t="shared" si="44"/>
        <v/>
      </c>
      <c r="N87" s="139"/>
      <c r="O87" s="9">
        <f t="shared" si="50"/>
        <v>0</v>
      </c>
      <c r="P87" s="9">
        <f t="shared" si="51"/>
        <v>0</v>
      </c>
      <c r="Q87" s="14">
        <f t="shared" si="52"/>
        <v>0</v>
      </c>
      <c r="R87" s="177"/>
      <c r="S87" s="28" t="str">
        <f t="shared" ca="1" si="38"/>
        <v/>
      </c>
      <c r="T87" s="28" t="str">
        <f t="shared" ca="1" si="39"/>
        <v/>
      </c>
      <c r="U87" s="9" t="str">
        <f t="shared" ca="1" si="40"/>
        <v/>
      </c>
      <c r="V87" s="33" t="str">
        <f t="shared" ca="1" si="41"/>
        <v/>
      </c>
      <c r="W87" s="33" t="str">
        <f t="shared" ca="1" si="42"/>
        <v/>
      </c>
      <c r="X87" s="33" t="str">
        <f t="shared" ca="1" si="43"/>
        <v/>
      </c>
    </row>
    <row r="88" spans="1:24" hidden="1" x14ac:dyDescent="0.25">
      <c r="A88" s="25">
        <v>10</v>
      </c>
      <c r="B88" s="152"/>
      <c r="D88" s="11"/>
      <c r="F88" s="6"/>
      <c r="G88" s="30"/>
      <c r="H88" t="str">
        <f t="shared" ca="1" si="53"/>
        <v/>
      </c>
      <c r="K88" s="7"/>
      <c r="L88" s="19"/>
      <c r="M88" t="str">
        <f t="shared" si="44"/>
        <v/>
      </c>
      <c r="N88" s="139"/>
      <c r="O88" s="9">
        <f t="shared" si="50"/>
        <v>0</v>
      </c>
      <c r="P88" s="9">
        <f t="shared" si="51"/>
        <v>0</v>
      </c>
      <c r="Q88" s="14">
        <f t="shared" si="52"/>
        <v>0</v>
      </c>
      <c r="R88" s="177"/>
      <c r="S88" s="28" t="str">
        <f t="shared" ca="1" si="38"/>
        <v/>
      </c>
      <c r="T88" s="28" t="str">
        <f t="shared" ca="1" si="39"/>
        <v/>
      </c>
      <c r="U88" s="9" t="str">
        <f t="shared" ca="1" si="40"/>
        <v/>
      </c>
      <c r="V88" s="33" t="str">
        <f t="shared" ca="1" si="41"/>
        <v/>
      </c>
      <c r="W88" s="33" t="str">
        <f t="shared" ca="1" si="42"/>
        <v/>
      </c>
      <c r="X88" s="33" t="str">
        <f t="shared" ca="1" si="43"/>
        <v/>
      </c>
    </row>
    <row r="89" spans="1:24" hidden="1" x14ac:dyDescent="0.25">
      <c r="B89" s="152"/>
      <c r="D89" s="11"/>
      <c r="F89" s="6"/>
      <c r="G89" s="30"/>
      <c r="H89" t="str">
        <f t="shared" ca="1" si="53"/>
        <v/>
      </c>
      <c r="K89" s="7"/>
      <c r="L89" s="19"/>
      <c r="M89" t="str">
        <f t="shared" si="44"/>
        <v/>
      </c>
      <c r="N89" s="139"/>
      <c r="O89" s="9">
        <f t="shared" si="50"/>
        <v>0</v>
      </c>
      <c r="P89" s="9">
        <f t="shared" si="51"/>
        <v>0</v>
      </c>
      <c r="Q89" s="14">
        <f t="shared" si="52"/>
        <v>0</v>
      </c>
      <c r="R89" s="177"/>
      <c r="S89" s="28" t="str">
        <f t="shared" ca="1" si="38"/>
        <v/>
      </c>
      <c r="T89" s="28" t="str">
        <f t="shared" ca="1" si="39"/>
        <v/>
      </c>
      <c r="U89" s="9" t="str">
        <f t="shared" ca="1" si="40"/>
        <v/>
      </c>
      <c r="V89" s="33" t="str">
        <f t="shared" ca="1" si="41"/>
        <v/>
      </c>
      <c r="W89" s="33" t="str">
        <f t="shared" ca="1" si="42"/>
        <v/>
      </c>
      <c r="X89" s="33" t="str">
        <f t="shared" ca="1" si="43"/>
        <v/>
      </c>
    </row>
    <row r="90" spans="1:24" hidden="1" x14ac:dyDescent="0.25">
      <c r="B90" s="152"/>
      <c r="D90" s="11"/>
      <c r="F90" s="6"/>
      <c r="G90" s="30"/>
      <c r="H90" t="str">
        <f t="shared" ca="1" si="53"/>
        <v/>
      </c>
      <c r="K90" s="7"/>
      <c r="L90" s="19"/>
      <c r="M90" t="str">
        <f t="shared" si="44"/>
        <v/>
      </c>
      <c r="N90" s="139"/>
      <c r="O90" s="9">
        <f t="shared" si="50"/>
        <v>0</v>
      </c>
      <c r="P90" s="9">
        <f t="shared" si="51"/>
        <v>0</v>
      </c>
      <c r="Q90" s="14">
        <f t="shared" si="52"/>
        <v>0</v>
      </c>
      <c r="R90" s="177"/>
      <c r="S90" s="28" t="str">
        <f t="shared" ca="1" si="38"/>
        <v/>
      </c>
      <c r="T90" s="28" t="str">
        <f t="shared" ca="1" si="39"/>
        <v/>
      </c>
      <c r="U90" s="9" t="str">
        <f t="shared" ca="1" si="40"/>
        <v/>
      </c>
      <c r="V90" s="33" t="str">
        <f t="shared" ca="1" si="41"/>
        <v/>
      </c>
      <c r="W90" s="33" t="str">
        <f t="shared" ca="1" si="42"/>
        <v/>
      </c>
      <c r="X90" s="33" t="str">
        <f t="shared" ca="1" si="43"/>
        <v/>
      </c>
    </row>
    <row r="91" spans="1:24" hidden="1" x14ac:dyDescent="0.25">
      <c r="B91" s="152"/>
      <c r="D91" s="11"/>
      <c r="F91" s="6"/>
      <c r="G91" s="30"/>
      <c r="H91" t="str">
        <f t="shared" ca="1" si="53"/>
        <v/>
      </c>
      <c r="K91" s="7"/>
      <c r="L91" s="19"/>
      <c r="M91" t="str">
        <f t="shared" si="44"/>
        <v/>
      </c>
      <c r="N91" s="139"/>
      <c r="O91" s="9">
        <f t="shared" si="50"/>
        <v>0</v>
      </c>
      <c r="P91" s="9">
        <f t="shared" si="51"/>
        <v>0</v>
      </c>
      <c r="Q91" s="14">
        <f t="shared" si="52"/>
        <v>0</v>
      </c>
      <c r="R91" s="177"/>
      <c r="S91" s="28" t="str">
        <f t="shared" ca="1" si="38"/>
        <v/>
      </c>
      <c r="T91" s="28" t="str">
        <f t="shared" ca="1" si="39"/>
        <v/>
      </c>
      <c r="U91" s="9" t="str">
        <f t="shared" ca="1" si="40"/>
        <v/>
      </c>
      <c r="V91" s="33" t="str">
        <f t="shared" ca="1" si="41"/>
        <v/>
      </c>
      <c r="W91" s="33" t="str">
        <f t="shared" ca="1" si="42"/>
        <v/>
      </c>
      <c r="X91" s="33" t="str">
        <f t="shared" ca="1" si="43"/>
        <v/>
      </c>
    </row>
    <row r="92" spans="1:24" ht="15.75" thickBot="1" x14ac:dyDescent="0.3">
      <c r="B92" s="153"/>
      <c r="C92" s="3"/>
      <c r="D92" s="12"/>
      <c r="E92" s="3"/>
      <c r="F92" s="5"/>
      <c r="G92" s="31"/>
      <c r="H92" t="str">
        <f t="shared" ca="1" si="53"/>
        <v/>
      </c>
      <c r="I92" s="3"/>
      <c r="J92" s="3"/>
      <c r="K92" s="16"/>
      <c r="L92" s="20"/>
      <c r="M92" t="str">
        <f t="shared" si="44"/>
        <v/>
      </c>
      <c r="N92" s="139"/>
      <c r="O92" s="21">
        <f t="shared" si="50"/>
        <v>0</v>
      </c>
      <c r="P92" s="21">
        <f t="shared" si="51"/>
        <v>0</v>
      </c>
      <c r="Q92" s="15">
        <f t="shared" si="52"/>
        <v>0</v>
      </c>
      <c r="R92" s="178"/>
      <c r="S92" s="27" t="str">
        <f t="shared" ca="1" si="38"/>
        <v/>
      </c>
      <c r="T92" s="27" t="str">
        <f t="shared" ca="1" si="39"/>
        <v/>
      </c>
      <c r="U92" s="21" t="str">
        <f t="shared" ca="1" si="40"/>
        <v/>
      </c>
      <c r="V92" s="34" t="str">
        <f t="shared" ca="1" si="41"/>
        <v/>
      </c>
      <c r="W92" s="34" t="str">
        <f t="shared" ca="1" si="42"/>
        <v/>
      </c>
      <c r="X92" s="34" t="str">
        <f t="shared" ca="1" si="43"/>
        <v/>
      </c>
    </row>
    <row r="93" spans="1:24" ht="15.75" thickBot="1" x14ac:dyDescent="0.3">
      <c r="B93" s="164" t="str">
        <f>'CC-A'!B94</f>
        <v>LIZETH PIANTO</v>
      </c>
      <c r="C93" s="2"/>
      <c r="D93" s="10"/>
      <c r="E93" s="2"/>
      <c r="F93" s="4"/>
      <c r="G93" s="29"/>
      <c r="H93" s="2" t="str">
        <f t="shared" ca="1" si="53"/>
        <v/>
      </c>
      <c r="I93" s="2"/>
      <c r="J93" s="2"/>
      <c r="K93" s="17"/>
      <c r="L93" s="18"/>
      <c r="M93" t="str">
        <f t="shared" si="44"/>
        <v/>
      </c>
      <c r="N93" s="139">
        <f>SUM(M93:M101)</f>
        <v>0</v>
      </c>
      <c r="O93" s="8">
        <f t="shared" si="50"/>
        <v>0</v>
      </c>
      <c r="P93" s="8">
        <f t="shared" si="51"/>
        <v>0</v>
      </c>
      <c r="Q93" s="13">
        <f t="shared" si="52"/>
        <v>0</v>
      </c>
      <c r="R93" s="176">
        <f>SUM(D93:D101)-N93</f>
        <v>0</v>
      </c>
      <c r="S93" s="28" t="str">
        <f t="shared" ca="1" si="38"/>
        <v/>
      </c>
      <c r="T93" s="28" t="str">
        <f t="shared" ca="1" si="39"/>
        <v/>
      </c>
      <c r="U93" s="8" t="str">
        <f t="shared" ca="1" si="40"/>
        <v/>
      </c>
      <c r="V93" s="35" t="str">
        <f t="shared" ca="1" si="41"/>
        <v/>
      </c>
      <c r="W93" s="35" t="str">
        <f t="shared" ca="1" si="42"/>
        <v/>
      </c>
      <c r="X93" s="35" t="str">
        <f t="shared" ca="1" si="43"/>
        <v/>
      </c>
    </row>
    <row r="94" spans="1:24" hidden="1" x14ac:dyDescent="0.25">
      <c r="B94" s="165"/>
      <c r="D94" s="11"/>
      <c r="F94" s="6"/>
      <c r="G94" s="30"/>
      <c r="H94" t="str">
        <f t="shared" ca="1" si="53"/>
        <v/>
      </c>
      <c r="K94" s="7"/>
      <c r="L94" s="19"/>
      <c r="M94" t="str">
        <f t="shared" si="44"/>
        <v/>
      </c>
      <c r="N94" s="139"/>
      <c r="O94" s="9">
        <f t="shared" si="50"/>
        <v>0</v>
      </c>
      <c r="P94" s="9">
        <f t="shared" si="51"/>
        <v>0</v>
      </c>
      <c r="Q94" s="14">
        <f t="shared" si="52"/>
        <v>0</v>
      </c>
      <c r="R94" s="177"/>
      <c r="S94" s="28" t="str">
        <f t="shared" ca="1" si="38"/>
        <v/>
      </c>
      <c r="T94" s="28" t="str">
        <f t="shared" ca="1" si="39"/>
        <v/>
      </c>
      <c r="U94" s="9" t="str">
        <f t="shared" ca="1" si="40"/>
        <v/>
      </c>
      <c r="V94" s="33" t="str">
        <f t="shared" ca="1" si="41"/>
        <v/>
      </c>
      <c r="W94" s="33" t="str">
        <f t="shared" ca="1" si="42"/>
        <v/>
      </c>
      <c r="X94" s="33" t="str">
        <f t="shared" ca="1" si="43"/>
        <v/>
      </c>
    </row>
    <row r="95" spans="1:24" hidden="1" x14ac:dyDescent="0.25">
      <c r="B95" s="165"/>
      <c r="D95" s="11"/>
      <c r="F95" s="6"/>
      <c r="G95" s="30"/>
      <c r="H95" t="str">
        <f t="shared" ca="1" si="53"/>
        <v/>
      </c>
      <c r="K95" s="7"/>
      <c r="L95" s="19"/>
      <c r="M95" t="str">
        <f t="shared" si="44"/>
        <v/>
      </c>
      <c r="N95" s="139"/>
      <c r="O95" s="9">
        <f t="shared" si="50"/>
        <v>0</v>
      </c>
      <c r="P95" s="9">
        <f t="shared" si="51"/>
        <v>0</v>
      </c>
      <c r="Q95" s="14">
        <f t="shared" si="52"/>
        <v>0</v>
      </c>
      <c r="R95" s="177"/>
      <c r="S95" s="28" t="str">
        <f t="shared" ca="1" si="38"/>
        <v/>
      </c>
      <c r="T95" s="28" t="str">
        <f t="shared" ca="1" si="39"/>
        <v/>
      </c>
      <c r="U95" s="9" t="str">
        <f t="shared" ca="1" si="40"/>
        <v/>
      </c>
      <c r="V95" s="33" t="str">
        <f t="shared" ca="1" si="41"/>
        <v/>
      </c>
      <c r="W95" s="33" t="str">
        <f t="shared" ca="1" si="42"/>
        <v/>
      </c>
      <c r="X95" s="33" t="str">
        <f t="shared" ca="1" si="43"/>
        <v/>
      </c>
    </row>
    <row r="96" spans="1:24" hidden="1" x14ac:dyDescent="0.25">
      <c r="B96" s="165"/>
      <c r="D96" s="11"/>
      <c r="F96" s="6"/>
      <c r="G96" s="30"/>
      <c r="H96" t="str">
        <f t="shared" ca="1" si="53"/>
        <v/>
      </c>
      <c r="K96" s="7"/>
      <c r="L96" s="19"/>
      <c r="M96" t="str">
        <f t="shared" si="44"/>
        <v/>
      </c>
      <c r="N96" s="139"/>
      <c r="O96" s="9">
        <f t="shared" si="50"/>
        <v>0</v>
      </c>
      <c r="P96" s="9">
        <f t="shared" si="51"/>
        <v>0</v>
      </c>
      <c r="Q96" s="14">
        <f t="shared" si="52"/>
        <v>0</v>
      </c>
      <c r="R96" s="177"/>
      <c r="S96" s="28" t="str">
        <f t="shared" ca="1" si="38"/>
        <v/>
      </c>
      <c r="T96" s="28" t="str">
        <f t="shared" ca="1" si="39"/>
        <v/>
      </c>
      <c r="U96" s="9" t="str">
        <f t="shared" ca="1" si="40"/>
        <v/>
      </c>
      <c r="V96" s="33" t="str">
        <f t="shared" ca="1" si="41"/>
        <v/>
      </c>
      <c r="W96" s="33" t="str">
        <f t="shared" ca="1" si="42"/>
        <v/>
      </c>
      <c r="X96" s="33" t="str">
        <f t="shared" ca="1" si="43"/>
        <v/>
      </c>
    </row>
    <row r="97" spans="1:24" hidden="1" x14ac:dyDescent="0.25">
      <c r="A97" s="25">
        <v>11</v>
      </c>
      <c r="B97" s="165"/>
      <c r="D97" s="11"/>
      <c r="F97" s="6"/>
      <c r="G97" s="30"/>
      <c r="H97" t="str">
        <f t="shared" ca="1" si="53"/>
        <v/>
      </c>
      <c r="K97" s="7"/>
      <c r="L97" s="19"/>
      <c r="M97" t="str">
        <f t="shared" si="44"/>
        <v/>
      </c>
      <c r="N97" s="139"/>
      <c r="O97" s="9">
        <f t="shared" si="50"/>
        <v>0</v>
      </c>
      <c r="P97" s="9">
        <f t="shared" si="51"/>
        <v>0</v>
      </c>
      <c r="Q97" s="14">
        <f t="shared" si="52"/>
        <v>0</v>
      </c>
      <c r="R97" s="177"/>
      <c r="S97" s="28" t="str">
        <f t="shared" ca="1" si="38"/>
        <v/>
      </c>
      <c r="T97" s="28" t="str">
        <f t="shared" ca="1" si="39"/>
        <v/>
      </c>
      <c r="U97" s="9" t="str">
        <f t="shared" ca="1" si="40"/>
        <v/>
      </c>
      <c r="V97" s="33" t="str">
        <f t="shared" ca="1" si="41"/>
        <v/>
      </c>
      <c r="W97" s="33" t="str">
        <f t="shared" ca="1" si="42"/>
        <v/>
      </c>
      <c r="X97" s="33" t="str">
        <f t="shared" ca="1" si="43"/>
        <v/>
      </c>
    </row>
    <row r="98" spans="1:24" hidden="1" x14ac:dyDescent="0.25">
      <c r="B98" s="165"/>
      <c r="D98" s="11"/>
      <c r="F98" s="6"/>
      <c r="G98" s="30"/>
      <c r="H98" t="str">
        <f t="shared" ca="1" si="53"/>
        <v/>
      </c>
      <c r="K98" s="7"/>
      <c r="L98" s="19"/>
      <c r="M98" t="str">
        <f t="shared" si="44"/>
        <v/>
      </c>
      <c r="N98" s="139"/>
      <c r="O98" s="9">
        <f t="shared" si="50"/>
        <v>0</v>
      </c>
      <c r="P98" s="9">
        <f t="shared" si="51"/>
        <v>0</v>
      </c>
      <c r="Q98" s="14">
        <f t="shared" si="52"/>
        <v>0</v>
      </c>
      <c r="R98" s="177"/>
      <c r="S98" s="28" t="str">
        <f t="shared" ca="1" si="38"/>
        <v/>
      </c>
      <c r="T98" s="28" t="str">
        <f t="shared" ca="1" si="39"/>
        <v/>
      </c>
      <c r="U98" s="9" t="str">
        <f t="shared" ca="1" si="40"/>
        <v/>
      </c>
      <c r="V98" s="33" t="str">
        <f t="shared" ca="1" si="41"/>
        <v/>
      </c>
      <c r="W98" s="33" t="str">
        <f t="shared" ca="1" si="42"/>
        <v/>
      </c>
      <c r="X98" s="33" t="str">
        <f t="shared" ca="1" si="43"/>
        <v/>
      </c>
    </row>
    <row r="99" spans="1:24" hidden="1" x14ac:dyDescent="0.25">
      <c r="B99" s="165"/>
      <c r="D99" s="11"/>
      <c r="F99" s="6"/>
      <c r="G99" s="30"/>
      <c r="H99" t="str">
        <f t="shared" ca="1" si="53"/>
        <v/>
      </c>
      <c r="K99" s="7"/>
      <c r="L99" s="19"/>
      <c r="M99" t="str">
        <f t="shared" si="44"/>
        <v/>
      </c>
      <c r="N99" s="139"/>
      <c r="O99" s="9">
        <f t="shared" si="50"/>
        <v>0</v>
      </c>
      <c r="P99" s="9">
        <f t="shared" si="51"/>
        <v>0</v>
      </c>
      <c r="Q99" s="14">
        <f t="shared" si="52"/>
        <v>0</v>
      </c>
      <c r="R99" s="177"/>
      <c r="S99" s="28" t="str">
        <f t="shared" ca="1" si="38"/>
        <v/>
      </c>
      <c r="T99" s="28" t="str">
        <f t="shared" ca="1" si="39"/>
        <v/>
      </c>
      <c r="U99" s="9" t="str">
        <f t="shared" ca="1" si="40"/>
        <v/>
      </c>
      <c r="V99" s="33" t="str">
        <f t="shared" ca="1" si="41"/>
        <v/>
      </c>
      <c r="W99" s="33" t="str">
        <f t="shared" ca="1" si="42"/>
        <v/>
      </c>
      <c r="X99" s="33" t="str">
        <f t="shared" ca="1" si="43"/>
        <v/>
      </c>
    </row>
    <row r="100" spans="1:24" hidden="1" x14ac:dyDescent="0.25">
      <c r="B100" s="165"/>
      <c r="D100" s="11"/>
      <c r="F100" s="6"/>
      <c r="G100" s="30"/>
      <c r="H100" t="str">
        <f t="shared" ca="1" si="53"/>
        <v/>
      </c>
      <c r="K100" s="7"/>
      <c r="L100" s="19"/>
      <c r="M100" t="str">
        <f t="shared" si="44"/>
        <v/>
      </c>
      <c r="N100" s="139"/>
      <c r="O100" s="9">
        <f t="shared" si="50"/>
        <v>0</v>
      </c>
      <c r="P100" s="9">
        <f t="shared" si="51"/>
        <v>0</v>
      </c>
      <c r="Q100" s="14">
        <f t="shared" si="52"/>
        <v>0</v>
      </c>
      <c r="R100" s="177"/>
      <c r="S100" s="28" t="str">
        <f t="shared" ca="1" si="38"/>
        <v/>
      </c>
      <c r="T100" s="28" t="str">
        <f t="shared" ca="1" si="39"/>
        <v/>
      </c>
      <c r="U100" s="9" t="str">
        <f t="shared" ca="1" si="40"/>
        <v/>
      </c>
      <c r="V100" s="33" t="str">
        <f t="shared" ca="1" si="41"/>
        <v/>
      </c>
      <c r="W100" s="33" t="str">
        <f t="shared" ca="1" si="42"/>
        <v/>
      </c>
      <c r="X100" s="33" t="str">
        <f t="shared" ca="1" si="43"/>
        <v/>
      </c>
    </row>
    <row r="101" spans="1:24" ht="15.75" hidden="1" thickBot="1" x14ac:dyDescent="0.3">
      <c r="B101" s="166"/>
      <c r="C101" s="3"/>
      <c r="D101" s="12"/>
      <c r="E101" s="3"/>
      <c r="F101" s="5"/>
      <c r="G101" s="31"/>
      <c r="H101" t="str">
        <f t="shared" ca="1" si="53"/>
        <v/>
      </c>
      <c r="I101" s="3"/>
      <c r="J101" s="3"/>
      <c r="K101" s="16"/>
      <c r="L101" s="20"/>
      <c r="M101" t="str">
        <f t="shared" si="44"/>
        <v/>
      </c>
      <c r="N101" s="139"/>
      <c r="O101" s="21">
        <f t="shared" si="50"/>
        <v>0</v>
      </c>
      <c r="P101" s="21">
        <f t="shared" si="51"/>
        <v>0</v>
      </c>
      <c r="Q101" s="15">
        <f t="shared" si="52"/>
        <v>0</v>
      </c>
      <c r="R101" s="178"/>
      <c r="S101" s="27" t="str">
        <f t="shared" ca="1" si="38"/>
        <v/>
      </c>
      <c r="T101" s="27" t="str">
        <f t="shared" ca="1" si="39"/>
        <v/>
      </c>
      <c r="U101" s="21" t="str">
        <f t="shared" ca="1" si="40"/>
        <v/>
      </c>
      <c r="V101" s="34" t="str">
        <f t="shared" ca="1" si="41"/>
        <v/>
      </c>
      <c r="W101" s="34" t="str">
        <f t="shared" ca="1" si="42"/>
        <v/>
      </c>
      <c r="X101" s="34" t="str">
        <f t="shared" ca="1" si="43"/>
        <v/>
      </c>
    </row>
    <row r="102" spans="1:24" x14ac:dyDescent="0.25">
      <c r="B102" s="167" t="str">
        <f>'CC-A'!B103</f>
        <v>JUANA PIANTO</v>
      </c>
      <c r="C102" s="2"/>
      <c r="D102" s="10"/>
      <c r="E102" s="2"/>
      <c r="F102" s="4"/>
      <c r="G102" s="29"/>
      <c r="H102" s="2" t="str">
        <f t="shared" ca="1" si="53"/>
        <v/>
      </c>
      <c r="I102" s="2"/>
      <c r="J102" s="2"/>
      <c r="K102" s="17"/>
      <c r="L102" s="18"/>
      <c r="M102" t="str">
        <f t="shared" si="44"/>
        <v/>
      </c>
      <c r="N102" s="139">
        <f>SUM(M102:M110)</f>
        <v>0</v>
      </c>
      <c r="O102" s="8">
        <f t="shared" si="50"/>
        <v>0</v>
      </c>
      <c r="P102" s="8">
        <f t="shared" si="51"/>
        <v>0</v>
      </c>
      <c r="Q102" s="13">
        <f t="shared" si="52"/>
        <v>0</v>
      </c>
      <c r="R102" s="176">
        <f>SUM(D102:D110)-N102</f>
        <v>0</v>
      </c>
      <c r="S102" s="28" t="str">
        <f t="shared" ca="1" si="38"/>
        <v/>
      </c>
      <c r="T102" s="28" t="str">
        <f t="shared" ca="1" si="39"/>
        <v/>
      </c>
      <c r="U102" s="8" t="str">
        <f t="shared" ca="1" si="40"/>
        <v/>
      </c>
      <c r="V102" s="35" t="str">
        <f t="shared" ca="1" si="41"/>
        <v/>
      </c>
      <c r="W102" s="35" t="str">
        <f t="shared" ca="1" si="42"/>
        <v/>
      </c>
      <c r="X102" s="35" t="str">
        <f t="shared" ca="1" si="43"/>
        <v/>
      </c>
    </row>
    <row r="103" spans="1:24" hidden="1" x14ac:dyDescent="0.25">
      <c r="B103" s="168"/>
      <c r="D103" s="11"/>
      <c r="F103" s="6"/>
      <c r="G103" s="30"/>
      <c r="H103" t="str">
        <f t="shared" ca="1" si="53"/>
        <v/>
      </c>
      <c r="K103" s="7"/>
      <c r="L103" s="19"/>
      <c r="M103" t="str">
        <f t="shared" si="44"/>
        <v/>
      </c>
      <c r="N103" s="139"/>
      <c r="O103" s="9">
        <f t="shared" si="50"/>
        <v>0</v>
      </c>
      <c r="P103" s="9">
        <f t="shared" si="51"/>
        <v>0</v>
      </c>
      <c r="Q103" s="14">
        <f t="shared" si="52"/>
        <v>0</v>
      </c>
      <c r="R103" s="177"/>
      <c r="S103" s="28" t="str">
        <f t="shared" ca="1" si="38"/>
        <v/>
      </c>
      <c r="T103" s="28" t="str">
        <f t="shared" ca="1" si="39"/>
        <v/>
      </c>
      <c r="U103" s="9" t="str">
        <f t="shared" ca="1" si="40"/>
        <v/>
      </c>
      <c r="V103" s="33" t="str">
        <f t="shared" ca="1" si="41"/>
        <v/>
      </c>
      <c r="W103" s="33" t="str">
        <f t="shared" ca="1" si="42"/>
        <v/>
      </c>
      <c r="X103" s="33" t="str">
        <f t="shared" ca="1" si="43"/>
        <v/>
      </c>
    </row>
    <row r="104" spans="1:24" hidden="1" x14ac:dyDescent="0.25">
      <c r="B104" s="168"/>
      <c r="D104" s="11"/>
      <c r="F104" s="6"/>
      <c r="G104" s="30"/>
      <c r="H104" t="str">
        <f t="shared" ca="1" si="53"/>
        <v/>
      </c>
      <c r="K104" s="7"/>
      <c r="L104" s="19"/>
      <c r="M104" t="str">
        <f t="shared" si="44"/>
        <v/>
      </c>
      <c r="N104" s="139"/>
      <c r="O104" s="9">
        <f t="shared" si="50"/>
        <v>0</v>
      </c>
      <c r="P104" s="9">
        <f t="shared" si="51"/>
        <v>0</v>
      </c>
      <c r="Q104" s="14">
        <f t="shared" si="52"/>
        <v>0</v>
      </c>
      <c r="R104" s="177"/>
      <c r="S104" s="28" t="str">
        <f t="shared" ca="1" si="38"/>
        <v/>
      </c>
      <c r="T104" s="28" t="str">
        <f t="shared" ca="1" si="39"/>
        <v/>
      </c>
      <c r="U104" s="9" t="str">
        <f t="shared" ca="1" si="40"/>
        <v/>
      </c>
      <c r="V104" s="33" t="str">
        <f t="shared" ca="1" si="41"/>
        <v/>
      </c>
      <c r="W104" s="33" t="str">
        <f t="shared" ca="1" si="42"/>
        <v/>
      </c>
      <c r="X104" s="33" t="str">
        <f t="shared" ca="1" si="43"/>
        <v/>
      </c>
    </row>
    <row r="105" spans="1:24" hidden="1" x14ac:dyDescent="0.25">
      <c r="B105" s="168"/>
      <c r="D105" s="11"/>
      <c r="F105" s="6"/>
      <c r="G105" s="30"/>
      <c r="H105" t="str">
        <f t="shared" ca="1" si="53"/>
        <v/>
      </c>
      <c r="K105" s="7"/>
      <c r="L105" s="19"/>
      <c r="M105" t="str">
        <f t="shared" si="44"/>
        <v/>
      </c>
      <c r="N105" s="139"/>
      <c r="O105" s="9">
        <f t="shared" si="50"/>
        <v>0</v>
      </c>
      <c r="P105" s="9">
        <f t="shared" si="51"/>
        <v>0</v>
      </c>
      <c r="Q105" s="14">
        <f t="shared" si="52"/>
        <v>0</v>
      </c>
      <c r="R105" s="177"/>
      <c r="S105" s="28" t="str">
        <f t="shared" ca="1" si="38"/>
        <v/>
      </c>
      <c r="T105" s="28" t="str">
        <f t="shared" ca="1" si="39"/>
        <v/>
      </c>
      <c r="U105" s="9" t="str">
        <f t="shared" ca="1" si="40"/>
        <v/>
      </c>
      <c r="V105" s="33" t="str">
        <f t="shared" ca="1" si="41"/>
        <v/>
      </c>
      <c r="W105" s="33" t="str">
        <f t="shared" ca="1" si="42"/>
        <v/>
      </c>
      <c r="X105" s="33" t="str">
        <f t="shared" ca="1" si="43"/>
        <v/>
      </c>
    </row>
    <row r="106" spans="1:24" hidden="1" x14ac:dyDescent="0.25">
      <c r="A106" s="25">
        <v>12</v>
      </c>
      <c r="B106" s="168"/>
      <c r="D106" s="11"/>
      <c r="F106" s="6"/>
      <c r="G106" s="30"/>
      <c r="H106" t="str">
        <f t="shared" ca="1" si="53"/>
        <v/>
      </c>
      <c r="K106" s="7"/>
      <c r="L106" s="19"/>
      <c r="M106" t="str">
        <f t="shared" si="44"/>
        <v/>
      </c>
      <c r="N106" s="139"/>
      <c r="O106" s="9">
        <f t="shared" si="50"/>
        <v>0</v>
      </c>
      <c r="P106" s="9">
        <f t="shared" si="51"/>
        <v>0</v>
      </c>
      <c r="Q106" s="14">
        <f t="shared" si="52"/>
        <v>0</v>
      </c>
      <c r="R106" s="177"/>
      <c r="S106" s="28" t="str">
        <f t="shared" ca="1" si="38"/>
        <v/>
      </c>
      <c r="T106" s="28" t="str">
        <f t="shared" ca="1" si="39"/>
        <v/>
      </c>
      <c r="U106" s="9" t="str">
        <f t="shared" ca="1" si="40"/>
        <v/>
      </c>
      <c r="V106" s="33" t="str">
        <f t="shared" ca="1" si="41"/>
        <v/>
      </c>
      <c r="W106" s="33" t="str">
        <f t="shared" ca="1" si="42"/>
        <v/>
      </c>
      <c r="X106" s="33" t="str">
        <f t="shared" ca="1" si="43"/>
        <v/>
      </c>
    </row>
    <row r="107" spans="1:24" hidden="1" x14ac:dyDescent="0.25">
      <c r="B107" s="168"/>
      <c r="D107" s="11"/>
      <c r="F107" s="6"/>
      <c r="G107" s="30"/>
      <c r="H107" t="str">
        <f t="shared" ca="1" si="53"/>
        <v/>
      </c>
      <c r="K107" s="7"/>
      <c r="L107" s="19"/>
      <c r="M107" t="str">
        <f t="shared" si="44"/>
        <v/>
      </c>
      <c r="N107" s="139"/>
      <c r="O107" s="9">
        <f t="shared" si="50"/>
        <v>0</v>
      </c>
      <c r="P107" s="9">
        <f t="shared" si="51"/>
        <v>0</v>
      </c>
      <c r="Q107" s="14">
        <f t="shared" si="52"/>
        <v>0</v>
      </c>
      <c r="R107" s="177"/>
      <c r="S107" s="28" t="str">
        <f t="shared" ca="1" si="38"/>
        <v/>
      </c>
      <c r="T107" s="28" t="str">
        <f t="shared" ca="1" si="39"/>
        <v/>
      </c>
      <c r="U107" s="9" t="str">
        <f t="shared" ca="1" si="40"/>
        <v/>
      </c>
      <c r="V107" s="33" t="str">
        <f t="shared" ca="1" si="41"/>
        <v/>
      </c>
      <c r="W107" s="33" t="str">
        <f t="shared" ca="1" si="42"/>
        <v/>
      </c>
      <c r="X107" s="33" t="str">
        <f t="shared" ca="1" si="43"/>
        <v/>
      </c>
    </row>
    <row r="108" spans="1:24" hidden="1" x14ac:dyDescent="0.25">
      <c r="B108" s="168"/>
      <c r="D108" s="11"/>
      <c r="F108" s="6"/>
      <c r="G108" s="30"/>
      <c r="H108" t="str">
        <f t="shared" ca="1" si="53"/>
        <v/>
      </c>
      <c r="K108" s="7"/>
      <c r="L108" s="19"/>
      <c r="M108" t="str">
        <f t="shared" si="44"/>
        <v/>
      </c>
      <c r="N108" s="139"/>
      <c r="O108" s="9">
        <f t="shared" si="50"/>
        <v>0</v>
      </c>
      <c r="P108" s="9">
        <f t="shared" si="51"/>
        <v>0</v>
      </c>
      <c r="Q108" s="14" t="s">
        <v>85</v>
      </c>
      <c r="R108" s="177"/>
      <c r="S108" s="28" t="str">
        <f t="shared" ca="1" si="38"/>
        <v/>
      </c>
      <c r="T108" s="28" t="str">
        <f t="shared" ca="1" si="39"/>
        <v/>
      </c>
      <c r="U108" s="9" t="str">
        <f t="shared" ca="1" si="40"/>
        <v/>
      </c>
      <c r="V108" s="33" t="str">
        <f t="shared" ca="1" si="41"/>
        <v/>
      </c>
      <c r="W108" s="33" t="str">
        <f t="shared" ca="1" si="42"/>
        <v/>
      </c>
      <c r="X108" s="33" t="str">
        <f t="shared" ca="1" si="43"/>
        <v/>
      </c>
    </row>
    <row r="109" spans="1:24" hidden="1" x14ac:dyDescent="0.25">
      <c r="B109" s="168"/>
      <c r="D109" s="11"/>
      <c r="F109" s="6"/>
      <c r="G109" s="30"/>
      <c r="H109" t="str">
        <f t="shared" ca="1" si="53"/>
        <v/>
      </c>
      <c r="K109" s="7"/>
      <c r="L109" s="19"/>
      <c r="M109" t="str">
        <f t="shared" si="44"/>
        <v/>
      </c>
      <c r="N109" s="139"/>
      <c r="O109" s="9">
        <f t="shared" si="50"/>
        <v>0</v>
      </c>
      <c r="P109" s="9">
        <f t="shared" si="51"/>
        <v>0</v>
      </c>
      <c r="Q109" s="14">
        <f t="shared" si="52"/>
        <v>0</v>
      </c>
      <c r="R109" s="177"/>
      <c r="S109" s="28" t="str">
        <f t="shared" ca="1" si="38"/>
        <v/>
      </c>
      <c r="T109" s="28" t="str">
        <f t="shared" ca="1" si="39"/>
        <v/>
      </c>
      <c r="U109" s="9" t="str">
        <f t="shared" ca="1" si="40"/>
        <v/>
      </c>
      <c r="V109" s="33" t="str">
        <f t="shared" ca="1" si="41"/>
        <v/>
      </c>
      <c r="W109" s="33" t="str">
        <f t="shared" ca="1" si="42"/>
        <v/>
      </c>
      <c r="X109" s="33" t="str">
        <f t="shared" ca="1" si="43"/>
        <v/>
      </c>
    </row>
    <row r="110" spans="1:24" ht="15.75" thickBot="1" x14ac:dyDescent="0.3">
      <c r="B110" s="169"/>
      <c r="C110" s="3"/>
      <c r="D110" s="12"/>
      <c r="E110" s="3"/>
      <c r="F110" s="5"/>
      <c r="G110" s="31"/>
      <c r="H110" t="str">
        <f t="shared" ca="1" si="53"/>
        <v/>
      </c>
      <c r="I110" s="3"/>
      <c r="J110" s="3"/>
      <c r="K110" s="16"/>
      <c r="L110" s="20"/>
      <c r="M110" t="str">
        <f t="shared" si="44"/>
        <v/>
      </c>
      <c r="N110" s="139"/>
      <c r="O110" s="21">
        <f t="shared" si="50"/>
        <v>0</v>
      </c>
      <c r="P110" s="21">
        <f t="shared" si="51"/>
        <v>0</v>
      </c>
      <c r="Q110" s="15">
        <f t="shared" si="52"/>
        <v>0</v>
      </c>
      <c r="R110" s="178"/>
      <c r="S110" s="27" t="str">
        <f t="shared" ca="1" si="38"/>
        <v/>
      </c>
      <c r="T110" s="27" t="str">
        <f t="shared" ca="1" si="39"/>
        <v/>
      </c>
      <c r="U110" s="21" t="str">
        <f t="shared" ca="1" si="40"/>
        <v/>
      </c>
      <c r="V110" s="34" t="str">
        <f t="shared" ca="1" si="41"/>
        <v/>
      </c>
      <c r="W110" s="34" t="str">
        <f t="shared" ca="1" si="42"/>
        <v/>
      </c>
      <c r="X110" s="34" t="str">
        <f t="shared" ca="1" si="43"/>
        <v/>
      </c>
    </row>
    <row r="111" spans="1:24" ht="15.75" thickBot="1" x14ac:dyDescent="0.3">
      <c r="B111" s="155" t="str">
        <f>'CC-A'!B112</f>
        <v>YENIFER GONZALES</v>
      </c>
      <c r="C111" s="2"/>
      <c r="D111" s="10"/>
      <c r="E111" s="2"/>
      <c r="F111" s="4"/>
      <c r="G111" s="29"/>
      <c r="H111" s="2" t="str">
        <f t="shared" ca="1" si="53"/>
        <v/>
      </c>
      <c r="I111" s="2"/>
      <c r="J111" s="2"/>
      <c r="K111" s="17"/>
      <c r="L111" s="18"/>
      <c r="M111" t="str">
        <f t="shared" si="44"/>
        <v/>
      </c>
      <c r="N111" s="139">
        <f>SUM(M111:M119)</f>
        <v>0</v>
      </c>
      <c r="O111" s="8">
        <f t="shared" si="50"/>
        <v>0</v>
      </c>
      <c r="P111" s="8">
        <f t="shared" si="51"/>
        <v>0</v>
      </c>
      <c r="Q111" s="13">
        <f t="shared" si="52"/>
        <v>0</v>
      </c>
      <c r="R111" s="176">
        <f>SUM(D111:D119)-N111</f>
        <v>0</v>
      </c>
      <c r="S111" s="101" t="str">
        <f t="shared" ca="1" si="38"/>
        <v/>
      </c>
      <c r="T111" s="101" t="str">
        <f t="shared" ca="1" si="39"/>
        <v/>
      </c>
      <c r="U111" s="8" t="str">
        <f t="shared" ca="1" si="40"/>
        <v/>
      </c>
      <c r="V111" s="35" t="str">
        <f t="shared" ca="1" si="41"/>
        <v/>
      </c>
      <c r="W111" s="35" t="str">
        <f t="shared" ca="1" si="42"/>
        <v/>
      </c>
      <c r="X111" s="35" t="str">
        <f t="shared" ca="1" si="43"/>
        <v/>
      </c>
    </row>
    <row r="112" spans="1:24" hidden="1" x14ac:dyDescent="0.25">
      <c r="B112" s="156"/>
      <c r="D112" s="11"/>
      <c r="F112" s="6"/>
      <c r="G112" s="30"/>
      <c r="H112" t="str">
        <f t="shared" ca="1" si="53"/>
        <v/>
      </c>
      <c r="K112" s="7"/>
      <c r="L112" s="19"/>
      <c r="M112" t="str">
        <f t="shared" si="44"/>
        <v/>
      </c>
      <c r="N112" s="139"/>
      <c r="O112" s="9">
        <f t="shared" si="50"/>
        <v>0</v>
      </c>
      <c r="P112" s="9">
        <f t="shared" si="51"/>
        <v>0</v>
      </c>
      <c r="Q112" s="14">
        <f t="shared" si="52"/>
        <v>0</v>
      </c>
      <c r="R112" s="177"/>
      <c r="S112" s="28" t="str">
        <f t="shared" ca="1" si="38"/>
        <v/>
      </c>
      <c r="T112" s="28" t="str">
        <f t="shared" ca="1" si="39"/>
        <v/>
      </c>
      <c r="U112" s="9" t="str">
        <f t="shared" ca="1" si="40"/>
        <v/>
      </c>
      <c r="V112" s="33" t="str">
        <f t="shared" ca="1" si="41"/>
        <v/>
      </c>
      <c r="W112" s="33" t="str">
        <f t="shared" ca="1" si="42"/>
        <v/>
      </c>
      <c r="X112" s="33" t="str">
        <f t="shared" ca="1" si="43"/>
        <v/>
      </c>
    </row>
    <row r="113" spans="1:24" hidden="1" x14ac:dyDescent="0.25">
      <c r="B113" s="156"/>
      <c r="D113" s="11"/>
      <c r="F113" s="6"/>
      <c r="G113" s="30"/>
      <c r="H113" t="str">
        <f t="shared" ca="1" si="53"/>
        <v/>
      </c>
      <c r="K113" s="7"/>
      <c r="L113" s="19"/>
      <c r="M113" t="str">
        <f t="shared" si="44"/>
        <v/>
      </c>
      <c r="N113" s="139"/>
      <c r="O113" s="9">
        <f t="shared" si="50"/>
        <v>0</v>
      </c>
      <c r="P113" s="9">
        <f t="shared" si="51"/>
        <v>0</v>
      </c>
      <c r="Q113" s="14">
        <f t="shared" si="52"/>
        <v>0</v>
      </c>
      <c r="R113" s="177"/>
      <c r="S113" s="28" t="str">
        <f t="shared" ca="1" si="38"/>
        <v/>
      </c>
      <c r="T113" s="28" t="str">
        <f t="shared" ca="1" si="39"/>
        <v/>
      </c>
      <c r="U113" s="9" t="str">
        <f t="shared" ca="1" si="40"/>
        <v/>
      </c>
      <c r="V113" s="33" t="str">
        <f t="shared" ca="1" si="41"/>
        <v/>
      </c>
      <c r="W113" s="33" t="str">
        <f t="shared" ca="1" si="42"/>
        <v/>
      </c>
      <c r="X113" s="33" t="str">
        <f t="shared" ca="1" si="43"/>
        <v/>
      </c>
    </row>
    <row r="114" spans="1:24" hidden="1" x14ac:dyDescent="0.25">
      <c r="A114" s="25">
        <v>13</v>
      </c>
      <c r="B114" s="156"/>
      <c r="D114" s="11"/>
      <c r="F114" s="6"/>
      <c r="G114" s="30"/>
      <c r="H114" t="str">
        <f t="shared" ca="1" si="53"/>
        <v/>
      </c>
      <c r="K114" s="7"/>
      <c r="L114" s="19"/>
      <c r="M114" t="str">
        <f t="shared" si="44"/>
        <v/>
      </c>
      <c r="N114" s="139"/>
      <c r="O114" s="9">
        <f t="shared" si="50"/>
        <v>0</v>
      </c>
      <c r="P114" s="9">
        <f t="shared" si="51"/>
        <v>0</v>
      </c>
      <c r="Q114" s="14">
        <f t="shared" si="52"/>
        <v>0</v>
      </c>
      <c r="R114" s="177"/>
      <c r="S114" s="28" t="str">
        <f t="shared" ca="1" si="38"/>
        <v/>
      </c>
      <c r="T114" s="28" t="str">
        <f t="shared" ca="1" si="39"/>
        <v/>
      </c>
      <c r="U114" s="9" t="str">
        <f t="shared" ca="1" si="40"/>
        <v/>
      </c>
      <c r="V114" s="33" t="str">
        <f t="shared" ca="1" si="41"/>
        <v/>
      </c>
      <c r="W114" s="33" t="str">
        <f t="shared" ca="1" si="42"/>
        <v/>
      </c>
      <c r="X114" s="33" t="str">
        <f t="shared" ca="1" si="43"/>
        <v/>
      </c>
    </row>
    <row r="115" spans="1:24" hidden="1" x14ac:dyDescent="0.25">
      <c r="B115" s="156"/>
      <c r="D115" s="11"/>
      <c r="F115" s="6"/>
      <c r="G115" s="30"/>
      <c r="H115" t="str">
        <f t="shared" ca="1" si="53"/>
        <v/>
      </c>
      <c r="K115" s="7"/>
      <c r="L115" s="19"/>
      <c r="M115" t="str">
        <f t="shared" si="44"/>
        <v/>
      </c>
      <c r="N115" s="139"/>
      <c r="O115" s="9">
        <f t="shared" si="50"/>
        <v>0</v>
      </c>
      <c r="P115" s="9">
        <f t="shared" si="51"/>
        <v>0</v>
      </c>
      <c r="Q115" s="14">
        <f t="shared" si="52"/>
        <v>0</v>
      </c>
      <c r="R115" s="177"/>
      <c r="S115" s="28" t="str">
        <f t="shared" ca="1" si="38"/>
        <v/>
      </c>
      <c r="T115" s="28" t="str">
        <f t="shared" ca="1" si="39"/>
        <v/>
      </c>
      <c r="U115" s="9" t="str">
        <f t="shared" ca="1" si="40"/>
        <v/>
      </c>
      <c r="V115" s="33" t="str">
        <f t="shared" ca="1" si="41"/>
        <v/>
      </c>
      <c r="W115" s="33" t="str">
        <f t="shared" ca="1" si="42"/>
        <v/>
      </c>
      <c r="X115" s="33" t="str">
        <f t="shared" ca="1" si="43"/>
        <v/>
      </c>
    </row>
    <row r="116" spans="1:24" hidden="1" x14ac:dyDescent="0.25">
      <c r="B116" s="156"/>
      <c r="D116" s="11"/>
      <c r="F116" s="6"/>
      <c r="G116" s="30"/>
      <c r="H116" t="str">
        <f t="shared" ca="1" si="53"/>
        <v/>
      </c>
      <c r="K116" s="7"/>
      <c r="L116" s="19"/>
      <c r="M116" t="str">
        <f t="shared" si="44"/>
        <v/>
      </c>
      <c r="N116" s="139"/>
      <c r="O116" s="9">
        <f t="shared" si="50"/>
        <v>0</v>
      </c>
      <c r="P116" s="9">
        <f t="shared" si="51"/>
        <v>0</v>
      </c>
      <c r="Q116" s="14">
        <f t="shared" si="52"/>
        <v>0</v>
      </c>
      <c r="R116" s="177"/>
      <c r="S116" s="28" t="str">
        <f t="shared" ca="1" si="38"/>
        <v/>
      </c>
      <c r="T116" s="28" t="str">
        <f t="shared" ca="1" si="39"/>
        <v/>
      </c>
      <c r="U116" s="9" t="str">
        <f t="shared" ca="1" si="40"/>
        <v/>
      </c>
      <c r="V116" s="33" t="str">
        <f t="shared" ca="1" si="41"/>
        <v/>
      </c>
      <c r="W116" s="33" t="str">
        <f t="shared" ca="1" si="42"/>
        <v/>
      </c>
      <c r="X116" s="33" t="str">
        <f t="shared" ca="1" si="43"/>
        <v/>
      </c>
    </row>
    <row r="117" spans="1:24" hidden="1" x14ac:dyDescent="0.25">
      <c r="B117" s="156"/>
      <c r="D117" s="11"/>
      <c r="F117" s="6"/>
      <c r="G117" s="30"/>
      <c r="H117" t="str">
        <f t="shared" ca="1" si="53"/>
        <v/>
      </c>
      <c r="K117" s="7"/>
      <c r="L117" s="19"/>
      <c r="M117" t="str">
        <f t="shared" si="44"/>
        <v/>
      </c>
      <c r="N117" s="139"/>
      <c r="O117" s="9">
        <f t="shared" si="50"/>
        <v>0</v>
      </c>
      <c r="P117" s="9">
        <f t="shared" si="51"/>
        <v>0</v>
      </c>
      <c r="Q117" s="14">
        <f t="shared" si="52"/>
        <v>0</v>
      </c>
      <c r="R117" s="177"/>
      <c r="S117" s="28" t="str">
        <f t="shared" ca="1" si="38"/>
        <v/>
      </c>
      <c r="T117" s="28" t="str">
        <f t="shared" ca="1" si="39"/>
        <v/>
      </c>
      <c r="U117" s="9" t="str">
        <f t="shared" ca="1" si="40"/>
        <v/>
      </c>
      <c r="V117" s="33" t="str">
        <f t="shared" ca="1" si="41"/>
        <v/>
      </c>
      <c r="W117" s="33" t="str">
        <f t="shared" ca="1" si="42"/>
        <v/>
      </c>
      <c r="X117" s="33" t="str">
        <f t="shared" ca="1" si="43"/>
        <v/>
      </c>
    </row>
    <row r="118" spans="1:24" hidden="1" x14ac:dyDescent="0.25">
      <c r="B118" s="156"/>
      <c r="D118" s="11"/>
      <c r="F118" s="6"/>
      <c r="G118" s="30"/>
      <c r="H118" t="str">
        <f t="shared" ca="1" si="53"/>
        <v/>
      </c>
      <c r="K118" s="7"/>
      <c r="L118" s="19"/>
      <c r="M118" t="str">
        <f t="shared" si="44"/>
        <v/>
      </c>
      <c r="N118" s="139"/>
      <c r="O118" s="9">
        <f t="shared" si="50"/>
        <v>0</v>
      </c>
      <c r="P118" s="9">
        <f t="shared" si="51"/>
        <v>0</v>
      </c>
      <c r="Q118" s="14">
        <f t="shared" si="52"/>
        <v>0</v>
      </c>
      <c r="R118" s="177"/>
      <c r="S118" s="28" t="str">
        <f t="shared" ca="1" si="38"/>
        <v/>
      </c>
      <c r="T118" s="28" t="str">
        <f t="shared" ca="1" si="39"/>
        <v/>
      </c>
      <c r="U118" s="9" t="str">
        <f t="shared" ca="1" si="40"/>
        <v/>
      </c>
      <c r="V118" s="33" t="str">
        <f t="shared" ca="1" si="41"/>
        <v/>
      </c>
      <c r="W118" s="33" t="str">
        <f t="shared" ca="1" si="42"/>
        <v/>
      </c>
      <c r="X118" s="33" t="str">
        <f t="shared" ca="1" si="43"/>
        <v/>
      </c>
    </row>
    <row r="119" spans="1:24" ht="15.75" hidden="1" thickBot="1" x14ac:dyDescent="0.3">
      <c r="B119" s="157"/>
      <c r="C119" s="3"/>
      <c r="D119" s="12"/>
      <c r="E119" s="3"/>
      <c r="F119" s="5"/>
      <c r="G119" s="31"/>
      <c r="H119" t="str">
        <f t="shared" ca="1" si="53"/>
        <v/>
      </c>
      <c r="I119" s="3"/>
      <c r="J119" s="3"/>
      <c r="K119" s="16"/>
      <c r="L119" s="20"/>
      <c r="M119" t="str">
        <f t="shared" si="44"/>
        <v/>
      </c>
      <c r="N119" s="139"/>
      <c r="O119" s="21">
        <f t="shared" si="50"/>
        <v>0</v>
      </c>
      <c r="P119" s="21">
        <f t="shared" si="51"/>
        <v>0</v>
      </c>
      <c r="Q119" s="15">
        <f t="shared" si="52"/>
        <v>0</v>
      </c>
      <c r="R119" s="178"/>
      <c r="S119" s="27" t="str">
        <f t="shared" ca="1" si="38"/>
        <v/>
      </c>
      <c r="T119" s="27" t="str">
        <f t="shared" ca="1" si="39"/>
        <v/>
      </c>
      <c r="U119" s="21" t="str">
        <f t="shared" ca="1" si="40"/>
        <v/>
      </c>
      <c r="V119" s="34" t="str">
        <f t="shared" ca="1" si="41"/>
        <v/>
      </c>
      <c r="W119" s="34" t="str">
        <f t="shared" ca="1" si="42"/>
        <v/>
      </c>
      <c r="X119" s="34" t="str">
        <f t="shared" ca="1" si="43"/>
        <v/>
      </c>
    </row>
    <row r="120" spans="1:24" ht="15.75" thickBot="1" x14ac:dyDescent="0.3">
      <c r="B120" s="170">
        <f>'CC-A'!B121</f>
        <v>0</v>
      </c>
      <c r="C120" s="2"/>
      <c r="D120" s="10"/>
      <c r="E120" s="2"/>
      <c r="F120" s="4"/>
      <c r="G120" s="29"/>
      <c r="H120" s="2" t="str">
        <f t="shared" ca="1" si="53"/>
        <v/>
      </c>
      <c r="I120" s="2"/>
      <c r="J120" s="2"/>
      <c r="K120" s="17"/>
      <c r="L120" s="18"/>
      <c r="M120" t="str">
        <f t="shared" si="44"/>
        <v/>
      </c>
      <c r="N120" s="139">
        <f>SUM(M120:M128)</f>
        <v>0</v>
      </c>
      <c r="O120" s="8">
        <f t="shared" si="50"/>
        <v>0</v>
      </c>
      <c r="P120" s="8">
        <f t="shared" si="51"/>
        <v>0</v>
      </c>
      <c r="Q120" s="13">
        <f t="shared" si="52"/>
        <v>0</v>
      </c>
      <c r="R120" s="176">
        <f>SUM(D120:D128)-N120</f>
        <v>0</v>
      </c>
      <c r="S120" s="28" t="str">
        <f t="shared" ca="1" si="38"/>
        <v/>
      </c>
      <c r="T120" s="28" t="str">
        <f t="shared" ca="1" si="39"/>
        <v/>
      </c>
      <c r="U120" s="8" t="str">
        <f t="shared" ca="1" si="40"/>
        <v/>
      </c>
      <c r="V120" s="35" t="str">
        <f t="shared" ca="1" si="41"/>
        <v/>
      </c>
      <c r="W120" s="35" t="str">
        <f t="shared" ca="1" si="42"/>
        <v/>
      </c>
      <c r="X120" s="35" t="str">
        <f t="shared" ca="1" si="43"/>
        <v/>
      </c>
    </row>
    <row r="121" spans="1:24" hidden="1" x14ac:dyDescent="0.25">
      <c r="B121" s="171"/>
      <c r="D121" s="11"/>
      <c r="F121" s="6"/>
      <c r="G121" s="30"/>
      <c r="H121" t="str">
        <f t="shared" ca="1" si="53"/>
        <v/>
      </c>
      <c r="K121" s="7"/>
      <c r="L121" s="19"/>
      <c r="M121" t="str">
        <f t="shared" si="44"/>
        <v/>
      </c>
      <c r="N121" s="139"/>
      <c r="O121" s="9">
        <f t="shared" si="50"/>
        <v>0</v>
      </c>
      <c r="P121" s="9">
        <f t="shared" si="51"/>
        <v>0</v>
      </c>
      <c r="Q121" s="14">
        <f t="shared" si="52"/>
        <v>0</v>
      </c>
      <c r="R121" s="177"/>
      <c r="S121" s="28" t="str">
        <f t="shared" ca="1" si="38"/>
        <v/>
      </c>
      <c r="T121" s="28" t="str">
        <f t="shared" ca="1" si="39"/>
        <v/>
      </c>
      <c r="U121" s="9" t="str">
        <f t="shared" ca="1" si="40"/>
        <v/>
      </c>
      <c r="V121" s="33" t="str">
        <f t="shared" ca="1" si="41"/>
        <v/>
      </c>
      <c r="W121" s="33" t="str">
        <f t="shared" ca="1" si="42"/>
        <v/>
      </c>
      <c r="X121" s="33" t="str">
        <f t="shared" ca="1" si="43"/>
        <v/>
      </c>
    </row>
    <row r="122" spans="1:24" hidden="1" x14ac:dyDescent="0.25">
      <c r="B122" s="171"/>
      <c r="D122" s="11"/>
      <c r="F122" s="6"/>
      <c r="G122" s="30"/>
      <c r="H122" t="str">
        <f t="shared" ca="1" si="53"/>
        <v/>
      </c>
      <c r="K122" s="7"/>
      <c r="L122" s="19"/>
      <c r="M122" t="str">
        <f t="shared" si="44"/>
        <v/>
      </c>
      <c r="N122" s="139"/>
      <c r="O122" s="9">
        <f t="shared" si="50"/>
        <v>0</v>
      </c>
      <c r="P122" s="9">
        <f t="shared" si="51"/>
        <v>0</v>
      </c>
      <c r="Q122" s="14">
        <f t="shared" si="52"/>
        <v>0</v>
      </c>
      <c r="R122" s="177"/>
      <c r="S122" s="28" t="str">
        <f t="shared" ca="1" si="38"/>
        <v/>
      </c>
      <c r="T122" s="28" t="str">
        <f t="shared" ca="1" si="39"/>
        <v/>
      </c>
      <c r="U122" s="9" t="str">
        <f t="shared" ca="1" si="40"/>
        <v/>
      </c>
      <c r="V122" s="33" t="str">
        <f t="shared" ca="1" si="41"/>
        <v/>
      </c>
      <c r="W122" s="33" t="str">
        <f t="shared" ca="1" si="42"/>
        <v/>
      </c>
      <c r="X122" s="33" t="str">
        <f t="shared" ca="1" si="43"/>
        <v/>
      </c>
    </row>
    <row r="123" spans="1:24" hidden="1" x14ac:dyDescent="0.25">
      <c r="B123" s="171"/>
      <c r="D123" s="11"/>
      <c r="F123" s="6"/>
      <c r="G123" s="30"/>
      <c r="H123" t="str">
        <f t="shared" ca="1" si="53"/>
        <v/>
      </c>
      <c r="K123" s="7"/>
      <c r="L123" s="19"/>
      <c r="M123" t="str">
        <f t="shared" si="44"/>
        <v/>
      </c>
      <c r="N123" s="139"/>
      <c r="O123" s="9">
        <f t="shared" si="50"/>
        <v>0</v>
      </c>
      <c r="P123" s="9">
        <f t="shared" si="51"/>
        <v>0</v>
      </c>
      <c r="Q123" s="14">
        <f t="shared" si="52"/>
        <v>0</v>
      </c>
      <c r="R123" s="177"/>
      <c r="S123" s="28" t="str">
        <f t="shared" ca="1" si="38"/>
        <v/>
      </c>
      <c r="T123" s="28" t="str">
        <f t="shared" ca="1" si="39"/>
        <v/>
      </c>
      <c r="U123" s="9" t="str">
        <f t="shared" ca="1" si="40"/>
        <v/>
      </c>
      <c r="V123" s="33" t="str">
        <f t="shared" ca="1" si="41"/>
        <v/>
      </c>
      <c r="W123" s="33" t="str">
        <f t="shared" ca="1" si="42"/>
        <v/>
      </c>
      <c r="X123" s="33" t="str">
        <f t="shared" ca="1" si="43"/>
        <v/>
      </c>
    </row>
    <row r="124" spans="1:24" hidden="1" x14ac:dyDescent="0.25">
      <c r="A124" s="25">
        <v>14</v>
      </c>
      <c r="B124" s="171"/>
      <c r="D124" s="11"/>
      <c r="F124" s="6"/>
      <c r="G124" s="30"/>
      <c r="H124" t="str">
        <f t="shared" ca="1" si="53"/>
        <v/>
      </c>
      <c r="K124" s="7"/>
      <c r="L124" s="19"/>
      <c r="M124" t="str">
        <f t="shared" si="44"/>
        <v/>
      </c>
      <c r="N124" s="139"/>
      <c r="O124" s="9">
        <f t="shared" si="50"/>
        <v>0</v>
      </c>
      <c r="P124" s="9">
        <f t="shared" si="51"/>
        <v>0</v>
      </c>
      <c r="Q124" s="14">
        <f t="shared" si="52"/>
        <v>0</v>
      </c>
      <c r="R124" s="177"/>
      <c r="S124" s="28" t="str">
        <f t="shared" ca="1" si="38"/>
        <v/>
      </c>
      <c r="T124" s="28" t="str">
        <f t="shared" ca="1" si="39"/>
        <v/>
      </c>
      <c r="U124" s="9" t="str">
        <f t="shared" ca="1" si="40"/>
        <v/>
      </c>
      <c r="V124" s="33" t="str">
        <f t="shared" ca="1" si="41"/>
        <v/>
      </c>
      <c r="W124" s="33" t="str">
        <f t="shared" ca="1" si="42"/>
        <v/>
      </c>
      <c r="X124" s="33" t="str">
        <f t="shared" ca="1" si="43"/>
        <v/>
      </c>
    </row>
    <row r="125" spans="1:24" hidden="1" x14ac:dyDescent="0.25">
      <c r="B125" s="171"/>
      <c r="D125" s="11"/>
      <c r="F125" s="6"/>
      <c r="G125" s="30"/>
      <c r="H125" t="str">
        <f t="shared" ca="1" si="53"/>
        <v/>
      </c>
      <c r="K125" s="7"/>
      <c r="L125" s="19"/>
      <c r="M125" t="str">
        <f t="shared" si="44"/>
        <v/>
      </c>
      <c r="N125" s="139"/>
      <c r="O125" s="9">
        <f t="shared" si="50"/>
        <v>0</v>
      </c>
      <c r="P125" s="9">
        <f t="shared" si="51"/>
        <v>0</v>
      </c>
      <c r="Q125" s="14">
        <f t="shared" si="52"/>
        <v>0</v>
      </c>
      <c r="R125" s="177"/>
      <c r="S125" s="28" t="str">
        <f t="shared" ca="1" si="38"/>
        <v/>
      </c>
      <c r="T125" s="28" t="str">
        <f t="shared" ca="1" si="39"/>
        <v/>
      </c>
      <c r="U125" s="9" t="str">
        <f t="shared" ca="1" si="40"/>
        <v/>
      </c>
      <c r="V125" s="33" t="str">
        <f t="shared" ca="1" si="41"/>
        <v/>
      </c>
      <c r="W125" s="33" t="str">
        <f t="shared" ca="1" si="42"/>
        <v/>
      </c>
      <c r="X125" s="33" t="str">
        <f t="shared" ca="1" si="43"/>
        <v/>
      </c>
    </row>
    <row r="126" spans="1:24" hidden="1" x14ac:dyDescent="0.25">
      <c r="B126" s="171"/>
      <c r="D126" s="11"/>
      <c r="F126" s="6"/>
      <c r="G126" s="30"/>
      <c r="H126" t="str">
        <f t="shared" ca="1" si="53"/>
        <v/>
      </c>
      <c r="K126" s="7"/>
      <c r="L126" s="19"/>
      <c r="M126" t="str">
        <f t="shared" si="44"/>
        <v/>
      </c>
      <c r="N126" s="139"/>
      <c r="O126" s="9">
        <f t="shared" si="50"/>
        <v>0</v>
      </c>
      <c r="P126" s="9">
        <f t="shared" si="51"/>
        <v>0</v>
      </c>
      <c r="Q126" s="14">
        <f t="shared" si="52"/>
        <v>0</v>
      </c>
      <c r="R126" s="177"/>
      <c r="S126" s="28" t="str">
        <f t="shared" ca="1" si="38"/>
        <v/>
      </c>
      <c r="T126" s="28" t="str">
        <f t="shared" ca="1" si="39"/>
        <v/>
      </c>
      <c r="U126" s="9" t="str">
        <f t="shared" ca="1" si="40"/>
        <v/>
      </c>
      <c r="V126" s="33" t="str">
        <f t="shared" ca="1" si="41"/>
        <v/>
      </c>
      <c r="W126" s="33" t="str">
        <f t="shared" ca="1" si="42"/>
        <v/>
      </c>
      <c r="X126" s="33" t="str">
        <f t="shared" ca="1" si="43"/>
        <v/>
      </c>
    </row>
    <row r="127" spans="1:24" hidden="1" x14ac:dyDescent="0.25">
      <c r="B127" s="171"/>
      <c r="D127" s="11"/>
      <c r="F127" s="6"/>
      <c r="G127" s="30"/>
      <c r="H127" t="str">
        <f t="shared" ca="1" si="53"/>
        <v/>
      </c>
      <c r="K127" s="7"/>
      <c r="L127" s="19"/>
      <c r="M127" t="str">
        <f t="shared" si="44"/>
        <v/>
      </c>
      <c r="N127" s="139"/>
      <c r="O127" s="9">
        <f t="shared" si="50"/>
        <v>0</v>
      </c>
      <c r="P127" s="9">
        <f t="shared" si="51"/>
        <v>0</v>
      </c>
      <c r="Q127" s="14">
        <f t="shared" si="52"/>
        <v>0</v>
      </c>
      <c r="R127" s="177"/>
      <c r="S127" s="28" t="str">
        <f t="shared" ca="1" si="38"/>
        <v/>
      </c>
      <c r="T127" s="28" t="str">
        <f t="shared" ca="1" si="39"/>
        <v/>
      </c>
      <c r="U127" s="9" t="str">
        <f t="shared" ca="1" si="40"/>
        <v/>
      </c>
      <c r="V127" s="33" t="str">
        <f t="shared" ca="1" si="41"/>
        <v/>
      </c>
      <c r="W127" s="33" t="str">
        <f t="shared" ca="1" si="42"/>
        <v/>
      </c>
      <c r="X127" s="33" t="str">
        <f t="shared" ca="1" si="43"/>
        <v/>
      </c>
    </row>
    <row r="128" spans="1:24" ht="15.75" hidden="1" thickBot="1" x14ac:dyDescent="0.3">
      <c r="B128" s="172"/>
      <c r="C128" s="3"/>
      <c r="D128" s="12"/>
      <c r="E128" s="3"/>
      <c r="F128" s="5"/>
      <c r="G128" s="31"/>
      <c r="H128" t="str">
        <f t="shared" ca="1" si="53"/>
        <v/>
      </c>
      <c r="I128" s="3"/>
      <c r="J128" s="3"/>
      <c r="K128" s="16"/>
      <c r="L128" s="20"/>
      <c r="M128" t="str">
        <f t="shared" si="44"/>
        <v/>
      </c>
      <c r="N128" s="139"/>
      <c r="O128" s="21">
        <f t="shared" si="50"/>
        <v>0</v>
      </c>
      <c r="P128" s="21">
        <f t="shared" si="51"/>
        <v>0</v>
      </c>
      <c r="Q128" s="15">
        <f t="shared" si="52"/>
        <v>0</v>
      </c>
      <c r="R128" s="178"/>
      <c r="S128" s="27" t="str">
        <f t="shared" ca="1" si="38"/>
        <v/>
      </c>
      <c r="T128" s="27" t="str">
        <f t="shared" ca="1" si="39"/>
        <v/>
      </c>
      <c r="U128" s="21" t="str">
        <f t="shared" ca="1" si="40"/>
        <v/>
      </c>
      <c r="V128" s="34" t="str">
        <f t="shared" ca="1" si="41"/>
        <v/>
      </c>
      <c r="W128" s="34" t="str">
        <f t="shared" ca="1" si="42"/>
        <v/>
      </c>
      <c r="X128" s="34" t="str">
        <f t="shared" ca="1" si="43"/>
        <v/>
      </c>
    </row>
    <row r="129" spans="1:24" x14ac:dyDescent="0.25">
      <c r="B129" s="179" t="str">
        <f>'CC-A'!B130</f>
        <v>HUGO VELARDE</v>
      </c>
      <c r="C129" s="2"/>
      <c r="D129" s="114"/>
      <c r="E129" s="2"/>
      <c r="F129" s="4"/>
      <c r="G129" s="29"/>
      <c r="H129" s="2" t="str">
        <f t="shared" ca="1" si="53"/>
        <v/>
      </c>
      <c r="I129" s="2"/>
      <c r="J129" s="2"/>
      <c r="K129" s="17"/>
      <c r="L129" s="18"/>
      <c r="M129" t="str">
        <f t="shared" si="44"/>
        <v/>
      </c>
      <c r="N129" s="139">
        <f>SUM(M129:M137)</f>
        <v>0</v>
      </c>
      <c r="O129" s="8">
        <f t="shared" si="50"/>
        <v>0</v>
      </c>
      <c r="P129" s="8">
        <f t="shared" si="51"/>
        <v>0</v>
      </c>
      <c r="Q129" s="13">
        <f t="shared" si="52"/>
        <v>0</v>
      </c>
      <c r="R129" s="176">
        <f>SUM(D129:D137)-N129</f>
        <v>0</v>
      </c>
      <c r="S129" s="26" t="str">
        <f t="shared" ca="1" si="38"/>
        <v/>
      </c>
      <c r="T129" s="26" t="str">
        <f t="shared" ca="1" si="39"/>
        <v/>
      </c>
      <c r="U129" s="8" t="str">
        <f t="shared" ca="1" si="40"/>
        <v/>
      </c>
      <c r="V129" s="35" t="str">
        <f t="shared" ca="1" si="41"/>
        <v/>
      </c>
      <c r="W129" s="35" t="str">
        <f t="shared" ca="1" si="42"/>
        <v/>
      </c>
      <c r="X129" s="35" t="str">
        <f t="shared" ca="1" si="43"/>
        <v/>
      </c>
    </row>
    <row r="130" spans="1:24" x14ac:dyDescent="0.25">
      <c r="B130" s="180"/>
      <c r="D130" s="11"/>
      <c r="F130" s="6"/>
      <c r="G130" s="30"/>
      <c r="H130" t="str">
        <f t="shared" ca="1" si="53"/>
        <v/>
      </c>
      <c r="K130" s="7"/>
      <c r="L130" s="19"/>
      <c r="M130" t="str">
        <f t="shared" si="44"/>
        <v/>
      </c>
      <c r="N130" s="139"/>
      <c r="O130" s="9">
        <f t="shared" si="50"/>
        <v>0</v>
      </c>
      <c r="P130" s="9">
        <f t="shared" si="51"/>
        <v>0</v>
      </c>
      <c r="Q130" s="14">
        <f t="shared" si="52"/>
        <v>0</v>
      </c>
      <c r="R130" s="177"/>
      <c r="S130" s="28" t="str">
        <f t="shared" ca="1" si="38"/>
        <v/>
      </c>
      <c r="T130" s="28" t="str">
        <f t="shared" ca="1" si="39"/>
        <v/>
      </c>
      <c r="U130" s="9" t="str">
        <f t="shared" ca="1" si="40"/>
        <v/>
      </c>
      <c r="V130" s="33" t="str">
        <f t="shared" ca="1" si="41"/>
        <v/>
      </c>
      <c r="W130" s="33" t="str">
        <f t="shared" ca="1" si="42"/>
        <v/>
      </c>
      <c r="X130" s="33" t="str">
        <f t="shared" ca="1" si="43"/>
        <v/>
      </c>
    </row>
    <row r="131" spans="1:24" x14ac:dyDescent="0.25">
      <c r="B131" s="180"/>
      <c r="D131" s="11"/>
      <c r="F131" s="6"/>
      <c r="G131" s="30"/>
      <c r="H131" t="str">
        <f t="shared" ca="1" si="53"/>
        <v/>
      </c>
      <c r="K131" s="7"/>
      <c r="L131" s="19"/>
      <c r="M131" t="str">
        <f t="shared" si="44"/>
        <v/>
      </c>
      <c r="N131" s="139"/>
      <c r="O131" s="9">
        <f t="shared" si="50"/>
        <v>0</v>
      </c>
      <c r="P131" s="9">
        <f t="shared" si="51"/>
        <v>0</v>
      </c>
      <c r="Q131" s="14">
        <f t="shared" si="52"/>
        <v>0</v>
      </c>
      <c r="R131" s="177"/>
      <c r="S131" s="28" t="str">
        <f t="shared" ref="S131:S146" ca="1" si="54">IF(H131="NO PAGADO",O131,"")</f>
        <v/>
      </c>
      <c r="T131" s="28" t="str">
        <f t="shared" ref="T131:T146" ca="1" si="55">IF(H131="NO PAGADO",P131,"")</f>
        <v/>
      </c>
      <c r="U131" s="9" t="str">
        <f t="shared" ref="U131:U146" ca="1" si="56">IF(H131="NO PAGADO",Q131,"")</f>
        <v/>
      </c>
      <c r="V131" s="33" t="str">
        <f t="shared" ref="V131:V146" ca="1" si="57">IF(H131="PAGADO",O131,"")</f>
        <v/>
      </c>
      <c r="W131" s="33" t="str">
        <f t="shared" ref="W131:W146" ca="1" si="58">IF(H131="PAGADO",P131,"")</f>
        <v/>
      </c>
      <c r="X131" s="33" t="str">
        <f t="shared" ref="X131:X146" ca="1" si="59">IF(H131="PAGADO",Q131,"")</f>
        <v/>
      </c>
    </row>
    <row r="132" spans="1:24" x14ac:dyDescent="0.25">
      <c r="A132" s="25">
        <v>15</v>
      </c>
      <c r="B132" s="180"/>
      <c r="D132" s="11"/>
      <c r="F132" s="6"/>
      <c r="G132" s="30"/>
      <c r="H132" t="str">
        <f t="shared" ca="1" si="53"/>
        <v/>
      </c>
      <c r="K132" s="7"/>
      <c r="L132" s="19"/>
      <c r="M132" t="str">
        <f t="shared" ref="M132:M137" si="60">IF(L132=1,D132,"")</f>
        <v/>
      </c>
      <c r="N132" s="139"/>
      <c r="O132" s="9">
        <f t="shared" si="50"/>
        <v>0</v>
      </c>
      <c r="P132" s="9">
        <f t="shared" si="51"/>
        <v>0</v>
      </c>
      <c r="Q132" s="14">
        <f t="shared" si="52"/>
        <v>0</v>
      </c>
      <c r="R132" s="177"/>
      <c r="S132" s="28" t="str">
        <f t="shared" ca="1" si="54"/>
        <v/>
      </c>
      <c r="T132" s="28" t="str">
        <f t="shared" ca="1" si="55"/>
        <v/>
      </c>
      <c r="U132" s="9" t="str">
        <f t="shared" ca="1" si="56"/>
        <v/>
      </c>
      <c r="V132" s="33" t="str">
        <f t="shared" ca="1" si="57"/>
        <v/>
      </c>
      <c r="W132" s="33" t="str">
        <f t="shared" ca="1" si="58"/>
        <v/>
      </c>
      <c r="X132" s="33" t="str">
        <f t="shared" ca="1" si="59"/>
        <v/>
      </c>
    </row>
    <row r="133" spans="1:24" x14ac:dyDescent="0.25">
      <c r="B133" s="180"/>
      <c r="D133" s="11"/>
      <c r="F133" s="6"/>
      <c r="G133" s="30"/>
      <c r="H133" t="str">
        <f t="shared" ca="1" si="53"/>
        <v/>
      </c>
      <c r="K133" s="7"/>
      <c r="L133" s="19"/>
      <c r="M133" t="str">
        <f t="shared" si="60"/>
        <v/>
      </c>
      <c r="N133" s="139"/>
      <c r="O133" s="9">
        <f t="shared" si="50"/>
        <v>0</v>
      </c>
      <c r="P133" s="9">
        <f t="shared" si="51"/>
        <v>0</v>
      </c>
      <c r="Q133" s="14">
        <f t="shared" si="52"/>
        <v>0</v>
      </c>
      <c r="R133" s="177"/>
      <c r="S133" s="28" t="str">
        <f t="shared" ca="1" si="54"/>
        <v/>
      </c>
      <c r="T133" s="28" t="str">
        <f t="shared" ca="1" si="55"/>
        <v/>
      </c>
      <c r="U133" s="9" t="str">
        <f t="shared" ca="1" si="56"/>
        <v/>
      </c>
      <c r="V133" s="33" t="str">
        <f t="shared" ca="1" si="57"/>
        <v/>
      </c>
      <c r="W133" s="33" t="str">
        <f t="shared" ca="1" si="58"/>
        <v/>
      </c>
      <c r="X133" s="33" t="str">
        <f t="shared" ca="1" si="59"/>
        <v/>
      </c>
    </row>
    <row r="134" spans="1:24" x14ac:dyDescent="0.25">
      <c r="B134" s="180"/>
      <c r="D134" s="11"/>
      <c r="F134" s="6"/>
      <c r="G134" s="30"/>
      <c r="H134" t="str">
        <f t="shared" ca="1" si="53"/>
        <v/>
      </c>
      <c r="K134" s="7"/>
      <c r="L134" s="19"/>
      <c r="M134" t="str">
        <f t="shared" si="60"/>
        <v/>
      </c>
      <c r="N134" s="139"/>
      <c r="O134" s="9">
        <f t="shared" si="50"/>
        <v>0</v>
      </c>
      <c r="P134" s="9">
        <f t="shared" si="51"/>
        <v>0</v>
      </c>
      <c r="Q134" s="14">
        <f t="shared" si="52"/>
        <v>0</v>
      </c>
      <c r="R134" s="177"/>
      <c r="S134" s="28" t="str">
        <f t="shared" ca="1" si="54"/>
        <v/>
      </c>
      <c r="T134" s="28" t="str">
        <f t="shared" ca="1" si="55"/>
        <v/>
      </c>
      <c r="U134" s="9" t="str">
        <f t="shared" ca="1" si="56"/>
        <v/>
      </c>
      <c r="V134" s="33" t="str">
        <f t="shared" ca="1" si="57"/>
        <v/>
      </c>
      <c r="W134" s="33" t="str">
        <f t="shared" ca="1" si="58"/>
        <v/>
      </c>
      <c r="X134" s="33" t="str">
        <f t="shared" ca="1" si="59"/>
        <v/>
      </c>
    </row>
    <row r="135" spans="1:24" x14ac:dyDescent="0.25">
      <c r="B135" s="180"/>
      <c r="D135" s="11"/>
      <c r="F135" s="6"/>
      <c r="G135" s="30"/>
      <c r="H135" t="str">
        <f t="shared" ca="1" si="53"/>
        <v/>
      </c>
      <c r="K135" s="7"/>
      <c r="L135" s="19"/>
      <c r="M135" t="str">
        <f t="shared" si="60"/>
        <v/>
      </c>
      <c r="N135" s="139"/>
      <c r="O135" s="9">
        <f t="shared" si="50"/>
        <v>0</v>
      </c>
      <c r="P135" s="9">
        <f t="shared" si="51"/>
        <v>0</v>
      </c>
      <c r="Q135" s="14">
        <f t="shared" si="52"/>
        <v>0</v>
      </c>
      <c r="R135" s="177"/>
      <c r="S135" s="28" t="str">
        <f t="shared" ca="1" si="54"/>
        <v/>
      </c>
      <c r="T135" s="28" t="str">
        <f t="shared" ca="1" si="55"/>
        <v/>
      </c>
      <c r="U135" s="9" t="str">
        <f t="shared" ca="1" si="56"/>
        <v/>
      </c>
      <c r="V135" s="33" t="str">
        <f t="shared" ca="1" si="57"/>
        <v/>
      </c>
      <c r="W135" s="33" t="str">
        <f t="shared" ca="1" si="58"/>
        <v/>
      </c>
      <c r="X135" s="33" t="str">
        <f t="shared" ca="1" si="59"/>
        <v/>
      </c>
    </row>
    <row r="136" spans="1:24" x14ac:dyDescent="0.25">
      <c r="B136" s="180"/>
      <c r="D136" s="11"/>
      <c r="F136" s="6"/>
      <c r="G136" s="30"/>
      <c r="H136" t="str">
        <f t="shared" ca="1" si="53"/>
        <v/>
      </c>
      <c r="K136" s="7"/>
      <c r="L136" s="19"/>
      <c r="M136" t="str">
        <f t="shared" si="60"/>
        <v/>
      </c>
      <c r="N136" s="139"/>
      <c r="O136" s="9">
        <f t="shared" si="50"/>
        <v>0</v>
      </c>
      <c r="P136" s="9">
        <f t="shared" si="51"/>
        <v>0</v>
      </c>
      <c r="Q136" s="14">
        <f t="shared" si="52"/>
        <v>0</v>
      </c>
      <c r="R136" s="177"/>
      <c r="S136" s="28" t="str">
        <f t="shared" ca="1" si="54"/>
        <v/>
      </c>
      <c r="T136" s="28" t="str">
        <f t="shared" ca="1" si="55"/>
        <v/>
      </c>
      <c r="U136" s="9" t="str">
        <f t="shared" ca="1" si="56"/>
        <v/>
      </c>
      <c r="V136" s="33" t="str">
        <f t="shared" ca="1" si="57"/>
        <v/>
      </c>
      <c r="W136" s="33" t="str">
        <f t="shared" ca="1" si="58"/>
        <v/>
      </c>
      <c r="X136" s="33" t="str">
        <f t="shared" ca="1" si="59"/>
        <v/>
      </c>
    </row>
    <row r="137" spans="1:24" ht="15.75" thickBot="1" x14ac:dyDescent="0.3">
      <c r="B137" s="199"/>
      <c r="C137" s="3"/>
      <c r="D137" s="12"/>
      <c r="E137" s="3"/>
      <c r="F137" s="5"/>
      <c r="G137" s="31"/>
      <c r="H137" s="3" t="str">
        <f t="shared" ca="1" si="53"/>
        <v/>
      </c>
      <c r="I137" s="3"/>
      <c r="J137" s="3"/>
      <c r="K137" s="16"/>
      <c r="L137" s="20"/>
      <c r="M137" t="str">
        <f t="shared" si="60"/>
        <v/>
      </c>
      <c r="N137" s="139"/>
      <c r="O137" s="21">
        <f t="shared" si="50"/>
        <v>0</v>
      </c>
      <c r="P137" s="21">
        <f t="shared" si="51"/>
        <v>0</v>
      </c>
      <c r="Q137" s="15">
        <f t="shared" si="52"/>
        <v>0</v>
      </c>
      <c r="R137" s="178"/>
      <c r="S137" s="27" t="str">
        <f t="shared" ca="1" si="54"/>
        <v/>
      </c>
      <c r="T137" s="27" t="str">
        <f t="shared" ca="1" si="55"/>
        <v/>
      </c>
      <c r="U137" s="21" t="str">
        <f t="shared" ca="1" si="56"/>
        <v/>
      </c>
      <c r="V137" s="34" t="str">
        <f t="shared" ca="1" si="57"/>
        <v/>
      </c>
      <c r="W137" s="34" t="str">
        <f t="shared" ca="1" si="58"/>
        <v/>
      </c>
      <c r="X137" s="34" t="str">
        <f t="shared" ca="1" si="59"/>
        <v/>
      </c>
    </row>
    <row r="138" spans="1:24" ht="15.75" thickBot="1" x14ac:dyDescent="0.3">
      <c r="B138" s="155">
        <f>'CC-A'!B139</f>
        <v>0</v>
      </c>
      <c r="D138" s="11"/>
      <c r="F138" s="6"/>
      <c r="G138" s="30"/>
      <c r="H138" s="3" t="str">
        <f t="shared" ca="1" si="53"/>
        <v/>
      </c>
      <c r="I138" s="3"/>
      <c r="K138" s="7"/>
      <c r="L138" s="19"/>
      <c r="N138" s="7"/>
      <c r="O138" s="21">
        <f t="shared" si="50"/>
        <v>0</v>
      </c>
      <c r="P138" s="21">
        <f t="shared" si="51"/>
        <v>0</v>
      </c>
      <c r="Q138" s="15">
        <f t="shared" si="52"/>
        <v>0</v>
      </c>
      <c r="R138" s="176">
        <f>SUM(D138:D146)-N138</f>
        <v>0</v>
      </c>
      <c r="S138" s="27" t="str">
        <f t="shared" ca="1" si="54"/>
        <v/>
      </c>
      <c r="T138" s="27" t="str">
        <f t="shared" ca="1" si="55"/>
        <v/>
      </c>
      <c r="U138" s="21" t="str">
        <f t="shared" ca="1" si="56"/>
        <v/>
      </c>
      <c r="V138" s="34" t="str">
        <f t="shared" ca="1" si="57"/>
        <v/>
      </c>
      <c r="W138" s="34" t="str">
        <f t="shared" ca="1" si="58"/>
        <v/>
      </c>
      <c r="X138" s="34" t="str">
        <f t="shared" ca="1" si="59"/>
        <v/>
      </c>
    </row>
    <row r="139" spans="1:24" ht="15.75" thickBot="1" x14ac:dyDescent="0.3">
      <c r="B139" s="156"/>
      <c r="D139" s="11"/>
      <c r="F139" s="6"/>
      <c r="G139" s="30"/>
      <c r="H139" s="3" t="str">
        <f t="shared" ca="1" si="53"/>
        <v/>
      </c>
      <c r="I139" s="3"/>
      <c r="K139" s="7"/>
      <c r="L139" s="19"/>
      <c r="N139" s="7"/>
      <c r="O139" s="21">
        <f t="shared" si="50"/>
        <v>0</v>
      </c>
      <c r="P139" s="21">
        <f t="shared" si="51"/>
        <v>0</v>
      </c>
      <c r="Q139" s="15">
        <f t="shared" si="52"/>
        <v>0</v>
      </c>
      <c r="R139" s="177"/>
      <c r="S139" s="27" t="str">
        <f t="shared" ca="1" si="54"/>
        <v/>
      </c>
      <c r="T139" s="27" t="str">
        <f t="shared" ca="1" si="55"/>
        <v/>
      </c>
      <c r="U139" s="21" t="str">
        <f t="shared" ca="1" si="56"/>
        <v/>
      </c>
      <c r="V139" s="34" t="str">
        <f t="shared" ca="1" si="57"/>
        <v/>
      </c>
      <c r="W139" s="34" t="str">
        <f t="shared" ca="1" si="58"/>
        <v/>
      </c>
      <c r="X139" s="34" t="str">
        <f t="shared" ca="1" si="59"/>
        <v/>
      </c>
    </row>
    <row r="140" spans="1:24" ht="15.75" thickBot="1" x14ac:dyDescent="0.3">
      <c r="B140" s="156"/>
      <c r="D140" s="11"/>
      <c r="F140" s="6"/>
      <c r="G140" s="30"/>
      <c r="H140" s="3" t="str">
        <f t="shared" ca="1" si="53"/>
        <v/>
      </c>
      <c r="I140" s="3"/>
      <c r="K140" s="7"/>
      <c r="L140" s="19"/>
      <c r="N140" s="7"/>
      <c r="O140" s="21">
        <f t="shared" si="50"/>
        <v>0</v>
      </c>
      <c r="P140" s="21">
        <f t="shared" si="51"/>
        <v>0</v>
      </c>
      <c r="Q140" s="15">
        <f t="shared" si="52"/>
        <v>0</v>
      </c>
      <c r="R140" s="177"/>
      <c r="S140" s="27" t="str">
        <f t="shared" ca="1" si="54"/>
        <v/>
      </c>
      <c r="T140" s="27" t="str">
        <f t="shared" ca="1" si="55"/>
        <v/>
      </c>
      <c r="U140" s="21" t="str">
        <f t="shared" ca="1" si="56"/>
        <v/>
      </c>
      <c r="V140" s="34" t="str">
        <f t="shared" ca="1" si="57"/>
        <v/>
      </c>
      <c r="W140" s="34" t="str">
        <f t="shared" ca="1" si="58"/>
        <v/>
      </c>
      <c r="X140" s="34" t="str">
        <f t="shared" ca="1" si="59"/>
        <v/>
      </c>
    </row>
    <row r="141" spans="1:24" ht="15.75" thickBot="1" x14ac:dyDescent="0.3">
      <c r="B141" s="156"/>
      <c r="D141" s="11"/>
      <c r="F141" s="6"/>
      <c r="G141" s="30"/>
      <c r="H141" s="3" t="str">
        <f t="shared" ca="1" si="53"/>
        <v/>
      </c>
      <c r="I141" s="3"/>
      <c r="K141" s="7"/>
      <c r="L141" s="19"/>
      <c r="N141" s="7"/>
      <c r="O141" s="21">
        <f t="shared" si="50"/>
        <v>0</v>
      </c>
      <c r="P141" s="21">
        <f t="shared" si="51"/>
        <v>0</v>
      </c>
      <c r="Q141" s="15">
        <f t="shared" si="52"/>
        <v>0</v>
      </c>
      <c r="R141" s="177"/>
      <c r="S141" s="27" t="str">
        <f t="shared" ca="1" si="54"/>
        <v/>
      </c>
      <c r="T141" s="27" t="str">
        <f t="shared" ca="1" si="55"/>
        <v/>
      </c>
      <c r="U141" s="21" t="str">
        <f t="shared" ca="1" si="56"/>
        <v/>
      </c>
      <c r="V141" s="34" t="str">
        <f t="shared" ca="1" si="57"/>
        <v/>
      </c>
      <c r="W141" s="34" t="str">
        <f t="shared" ca="1" si="58"/>
        <v/>
      </c>
      <c r="X141" s="34" t="str">
        <f t="shared" ca="1" si="59"/>
        <v/>
      </c>
    </row>
    <row r="142" spans="1:24" ht="15.75" thickBot="1" x14ac:dyDescent="0.3">
      <c r="B142" s="156"/>
      <c r="D142" s="11"/>
      <c r="F142" s="6"/>
      <c r="G142" s="30"/>
      <c r="H142" s="3" t="str">
        <f t="shared" ca="1" si="53"/>
        <v/>
      </c>
      <c r="I142" s="3"/>
      <c r="K142" s="7"/>
      <c r="L142" s="19"/>
      <c r="N142" s="7"/>
      <c r="O142" s="21">
        <f t="shared" si="50"/>
        <v>0</v>
      </c>
      <c r="P142" s="21">
        <f t="shared" si="51"/>
        <v>0</v>
      </c>
      <c r="Q142" s="15">
        <f t="shared" si="52"/>
        <v>0</v>
      </c>
      <c r="R142" s="177"/>
      <c r="S142" s="27" t="str">
        <f t="shared" ca="1" si="54"/>
        <v/>
      </c>
      <c r="T142" s="27" t="str">
        <f t="shared" ca="1" si="55"/>
        <v/>
      </c>
      <c r="U142" s="21" t="str">
        <f t="shared" ca="1" si="56"/>
        <v/>
      </c>
      <c r="V142" s="34" t="str">
        <f t="shared" ca="1" si="57"/>
        <v/>
      </c>
      <c r="W142" s="34" t="str">
        <f t="shared" ca="1" si="58"/>
        <v/>
      </c>
      <c r="X142" s="34" t="str">
        <f t="shared" ca="1" si="59"/>
        <v/>
      </c>
    </row>
    <row r="143" spans="1:24" ht="15.75" thickBot="1" x14ac:dyDescent="0.3">
      <c r="B143" s="156"/>
      <c r="D143" s="11"/>
      <c r="F143" s="6"/>
      <c r="G143" s="30"/>
      <c r="H143" s="3" t="str">
        <f t="shared" ca="1" si="53"/>
        <v/>
      </c>
      <c r="I143" s="3"/>
      <c r="K143" s="7"/>
      <c r="L143" s="19"/>
      <c r="N143" s="7"/>
      <c r="O143" s="21">
        <f t="shared" si="50"/>
        <v>0</v>
      </c>
      <c r="P143" s="21">
        <f t="shared" si="51"/>
        <v>0</v>
      </c>
      <c r="Q143" s="15">
        <f t="shared" si="52"/>
        <v>0</v>
      </c>
      <c r="R143" s="177"/>
      <c r="S143" s="27" t="str">
        <f t="shared" ca="1" si="54"/>
        <v/>
      </c>
      <c r="T143" s="27" t="str">
        <f t="shared" ca="1" si="55"/>
        <v/>
      </c>
      <c r="U143" s="21" t="str">
        <f t="shared" ca="1" si="56"/>
        <v/>
      </c>
      <c r="V143" s="34" t="str">
        <f t="shared" ca="1" si="57"/>
        <v/>
      </c>
      <c r="W143" s="34" t="str">
        <f t="shared" ca="1" si="58"/>
        <v/>
      </c>
      <c r="X143" s="34" t="str">
        <f t="shared" ca="1" si="59"/>
        <v/>
      </c>
    </row>
    <row r="144" spans="1:24" ht="15.75" thickBot="1" x14ac:dyDescent="0.3">
      <c r="B144" s="156"/>
      <c r="D144" s="11"/>
      <c r="F144" s="6"/>
      <c r="G144" s="30"/>
      <c r="H144" s="3" t="str">
        <f t="shared" ca="1" si="53"/>
        <v/>
      </c>
      <c r="I144" s="3"/>
      <c r="K144" s="7"/>
      <c r="L144" s="19"/>
      <c r="N144" s="7"/>
      <c r="O144" s="21">
        <f t="shared" si="50"/>
        <v>0</v>
      </c>
      <c r="P144" s="21">
        <f t="shared" si="51"/>
        <v>0</v>
      </c>
      <c r="Q144" s="15">
        <f t="shared" si="52"/>
        <v>0</v>
      </c>
      <c r="R144" s="177"/>
      <c r="S144" s="27" t="str">
        <f t="shared" ca="1" si="54"/>
        <v/>
      </c>
      <c r="T144" s="27" t="str">
        <f t="shared" ca="1" si="55"/>
        <v/>
      </c>
      <c r="U144" s="21" t="str">
        <f t="shared" ca="1" si="56"/>
        <v/>
      </c>
      <c r="V144" s="34" t="str">
        <f t="shared" ca="1" si="57"/>
        <v/>
      </c>
      <c r="W144" s="34" t="str">
        <f t="shared" ca="1" si="58"/>
        <v/>
      </c>
      <c r="X144" s="34" t="str">
        <f t="shared" ca="1" si="59"/>
        <v/>
      </c>
    </row>
    <row r="145" spans="2:24" ht="15.75" thickBot="1" x14ac:dyDescent="0.3">
      <c r="B145" s="156"/>
      <c r="D145" s="11"/>
      <c r="F145" s="6"/>
      <c r="G145" s="30"/>
      <c r="H145" s="3" t="str">
        <f t="shared" ca="1" si="53"/>
        <v/>
      </c>
      <c r="I145" s="3"/>
      <c r="K145" s="7"/>
      <c r="L145" s="19"/>
      <c r="N145" s="7"/>
      <c r="O145" s="21">
        <f t="shared" si="50"/>
        <v>0</v>
      </c>
      <c r="P145" s="21">
        <f t="shared" si="51"/>
        <v>0</v>
      </c>
      <c r="Q145" s="15">
        <f t="shared" si="52"/>
        <v>0</v>
      </c>
      <c r="R145" s="177"/>
      <c r="S145" s="27" t="str">
        <f t="shared" ca="1" si="54"/>
        <v/>
      </c>
      <c r="T145" s="27" t="str">
        <f t="shared" ca="1" si="55"/>
        <v/>
      </c>
      <c r="U145" s="21" t="str">
        <f t="shared" ca="1" si="56"/>
        <v/>
      </c>
      <c r="V145" s="34" t="str">
        <f t="shared" ca="1" si="57"/>
        <v/>
      </c>
      <c r="W145" s="34" t="str">
        <f t="shared" ca="1" si="58"/>
        <v/>
      </c>
      <c r="X145" s="34" t="str">
        <f t="shared" ca="1" si="59"/>
        <v/>
      </c>
    </row>
    <row r="146" spans="2:24" ht="15.75" thickBot="1" x14ac:dyDescent="0.3">
      <c r="B146" s="157"/>
      <c r="D146" s="12"/>
      <c r="E146" s="3"/>
      <c r="F146" s="5"/>
      <c r="G146" s="31"/>
      <c r="H146" s="3" t="str">
        <f t="shared" ca="1" si="53"/>
        <v/>
      </c>
      <c r="I146" s="3"/>
      <c r="K146" s="7"/>
      <c r="L146" s="19"/>
      <c r="N146" s="7"/>
      <c r="O146" s="21">
        <f t="shared" si="50"/>
        <v>0</v>
      </c>
      <c r="P146" s="21">
        <f t="shared" si="51"/>
        <v>0</v>
      </c>
      <c r="Q146" s="15">
        <f t="shared" si="52"/>
        <v>0</v>
      </c>
      <c r="R146" s="178"/>
      <c r="S146" s="27" t="str">
        <f t="shared" ca="1" si="54"/>
        <v/>
      </c>
      <c r="T146" s="27" t="str">
        <f t="shared" ca="1" si="55"/>
        <v/>
      </c>
      <c r="U146" s="21" t="str">
        <f t="shared" ca="1" si="56"/>
        <v/>
      </c>
      <c r="V146" s="34" t="str">
        <f t="shared" ca="1" si="57"/>
        <v/>
      </c>
      <c r="W146" s="34" t="str">
        <f t="shared" ca="1" si="58"/>
        <v/>
      </c>
      <c r="X146" s="34" t="str">
        <f t="shared" ca="1" si="59"/>
        <v/>
      </c>
    </row>
    <row r="147" spans="2:24" x14ac:dyDescent="0.25">
      <c r="C147" s="8"/>
      <c r="H147" s="200" t="s">
        <v>77</v>
      </c>
      <c r="I147" s="200"/>
      <c r="J147" s="200"/>
      <c r="K147" s="200"/>
      <c r="L147" s="200"/>
      <c r="O147" s="9">
        <f>SUM(O3:O146)</f>
        <v>0</v>
      </c>
      <c r="P147" s="9">
        <f>SUM(P3:P146)</f>
        <v>0</v>
      </c>
      <c r="Q147" s="14">
        <f>SUM(Q3:Q146)</f>
        <v>0</v>
      </c>
      <c r="R147" s="120">
        <f t="shared" ref="R147:X147" si="61">SUM(R3:R137)</f>
        <v>0</v>
      </c>
      <c r="S147" s="28">
        <f t="shared" ca="1" si="61"/>
        <v>0</v>
      </c>
      <c r="T147" s="28">
        <f t="shared" ca="1" si="61"/>
        <v>0</v>
      </c>
      <c r="U147" s="9">
        <f t="shared" ca="1" si="61"/>
        <v>0</v>
      </c>
      <c r="V147" s="32">
        <f t="shared" ca="1" si="61"/>
        <v>0</v>
      </c>
      <c r="W147" s="32">
        <f t="shared" ca="1" si="61"/>
        <v>0</v>
      </c>
      <c r="X147" s="32">
        <f t="shared" ca="1" si="61"/>
        <v>0</v>
      </c>
    </row>
    <row r="148" spans="2:24" x14ac:dyDescent="0.25">
      <c r="S148" s="1" t="s">
        <v>86</v>
      </c>
      <c r="T148" s="1" t="s">
        <v>87</v>
      </c>
      <c r="U148" t="s">
        <v>88</v>
      </c>
      <c r="V148" s="1" t="s">
        <v>59</v>
      </c>
      <c r="W148" s="1" t="s">
        <v>27</v>
      </c>
      <c r="X148" s="1" t="s">
        <v>25</v>
      </c>
    </row>
    <row r="150" spans="2:24" x14ac:dyDescent="0.25">
      <c r="C150" s="9"/>
      <c r="H150" s="147" t="s">
        <v>80</v>
      </c>
      <c r="I150" s="147"/>
      <c r="J150" s="147"/>
      <c r="K150" s="147"/>
      <c r="L150" s="147"/>
      <c r="O150" s="9">
        <f ca="1">O147-S147</f>
        <v>0</v>
      </c>
      <c r="P150" s="9">
        <f ca="1">P147-T147</f>
        <v>0</v>
      </c>
      <c r="Q150" s="9">
        <f ca="1">Q147-U147</f>
        <v>0</v>
      </c>
    </row>
  </sheetData>
  <mergeCells count="54">
    <mergeCell ref="N120:N128"/>
    <mergeCell ref="N129:N137"/>
    <mergeCell ref="H150:L150"/>
    <mergeCell ref="B93:B101"/>
    <mergeCell ref="R93:R101"/>
    <mergeCell ref="B102:B110"/>
    <mergeCell ref="R102:R110"/>
    <mergeCell ref="B111:B119"/>
    <mergeCell ref="R111:R119"/>
    <mergeCell ref="B120:B128"/>
    <mergeCell ref="R120:R128"/>
    <mergeCell ref="B129:B137"/>
    <mergeCell ref="R129:R137"/>
    <mergeCell ref="H147:L147"/>
    <mergeCell ref="B138:B146"/>
    <mergeCell ref="R138:R146"/>
    <mergeCell ref="N102:N110"/>
    <mergeCell ref="N111:N119"/>
    <mergeCell ref="N93:N101"/>
    <mergeCell ref="B57:B65"/>
    <mergeCell ref="R57:R65"/>
    <mergeCell ref="B66:B74"/>
    <mergeCell ref="R66:R74"/>
    <mergeCell ref="B75:B83"/>
    <mergeCell ref="R75:R83"/>
    <mergeCell ref="N57:N65"/>
    <mergeCell ref="N66:N74"/>
    <mergeCell ref="N75:N83"/>
    <mergeCell ref="B84:B92"/>
    <mergeCell ref="R84:R92"/>
    <mergeCell ref="N84:N92"/>
    <mergeCell ref="B30:B38"/>
    <mergeCell ref="R30:R38"/>
    <mergeCell ref="B39:B47"/>
    <mergeCell ref="R39:R47"/>
    <mergeCell ref="B48:B56"/>
    <mergeCell ref="R48:R56"/>
    <mergeCell ref="N30:N38"/>
    <mergeCell ref="N39:N47"/>
    <mergeCell ref="N48:N56"/>
    <mergeCell ref="V1:X1"/>
    <mergeCell ref="K2:L2"/>
    <mergeCell ref="B12:B20"/>
    <mergeCell ref="R12:R20"/>
    <mergeCell ref="B21:B29"/>
    <mergeCell ref="R21:R29"/>
    <mergeCell ref="B3:B11"/>
    <mergeCell ref="R3:R11"/>
    <mergeCell ref="H1:J1"/>
    <mergeCell ref="S1:U1"/>
    <mergeCell ref="N3:N11"/>
    <mergeCell ref="N12:N20"/>
    <mergeCell ref="N21:N29"/>
    <mergeCell ref="M2:N2"/>
  </mergeCells>
  <conditionalFormatting sqref="C3:C146">
    <cfRule type="expression" dxfId="10" priority="1">
      <formula>$K3="Pagado"</formula>
    </cfRule>
  </conditionalFormatting>
  <conditionalFormatting sqref="H3:H146">
    <cfRule type="expression" dxfId="9" priority="9">
      <formula>$H3="NO PAGADO"</formula>
    </cfRule>
    <cfRule type="expression" dxfId="8" priority="12">
      <formula>$H3="Pagado"</formula>
    </cfRule>
  </conditionalFormatting>
  <conditionalFormatting sqref="I3:I146">
    <cfRule type="expression" dxfId="7" priority="11">
      <formula>$I3="Pagado"</formula>
    </cfRule>
  </conditionalFormatting>
  <conditionalFormatting sqref="J3:J146">
    <cfRule type="expression" dxfId="6" priority="10">
      <formula>$J3="Pagado"</formula>
    </cfRule>
  </conditionalFormatting>
  <conditionalFormatting sqref="L3:L146">
    <cfRule type="expression" dxfId="5" priority="2">
      <formula>$L3=0</formula>
    </cfRule>
    <cfRule type="expression" dxfId="4" priority="3">
      <formula>$L3=1</formula>
    </cfRule>
  </conditionalFormatting>
  <conditionalFormatting sqref="S3:S147">
    <cfRule type="expression" dxfId="3" priority="5">
      <formula>ISNUMBER(U3)</formula>
    </cfRule>
  </conditionalFormatting>
  <conditionalFormatting sqref="T3:T147">
    <cfRule type="expression" dxfId="2" priority="6">
      <formula>ISNUMBER(U3)</formula>
    </cfRule>
  </conditionalFormatting>
  <conditionalFormatting sqref="U3:U147">
    <cfRule type="expression" dxfId="1" priority="8">
      <formula>ISNUMBER(U3)</formula>
    </cfRule>
  </conditionalFormatting>
  <conditionalFormatting sqref="V3:X147">
    <cfRule type="expression" dxfId="0" priority="4">
      <formula>ISNUMBER(V3)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8"/>
  <sheetViews>
    <sheetView tabSelected="1" topLeftCell="B1" zoomScale="86" zoomScaleNormal="86" workbookViewId="0">
      <pane xSplit="1" ySplit="2" topLeftCell="Q57" activePane="bottomRight" state="frozen"/>
      <selection pane="topRight" activeCell="C1" sqref="C1"/>
      <selection pane="bottomLeft" activeCell="B3" sqref="B3"/>
      <selection pane="bottomRight" activeCell="S111" sqref="S111:S119"/>
    </sheetView>
  </sheetViews>
  <sheetFormatPr baseColWidth="10" defaultColWidth="9.140625" defaultRowHeight="15" x14ac:dyDescent="0.25"/>
  <cols>
    <col min="2" max="2" width="26.140625" customWidth="1"/>
    <col min="4" max="4" width="9.140625" style="1"/>
    <col min="5" max="5" width="9.140625" customWidth="1"/>
    <col min="12" max="13" width="17.28515625" customWidth="1"/>
    <col min="14" max="14" width="16.28515625" style="7" customWidth="1"/>
    <col min="15" max="15" width="35.28515625" style="7" customWidth="1"/>
    <col min="16" max="16" width="21.42578125" style="7" customWidth="1"/>
    <col min="17" max="17" width="18.28515625" style="7" customWidth="1"/>
    <col min="18" max="18" width="23.85546875" style="7" bestFit="1" customWidth="1"/>
    <col min="19" max="20" width="23.85546875" style="7" customWidth="1"/>
    <col min="21" max="21" width="28.85546875" customWidth="1"/>
    <col min="22" max="22" width="30.42578125" customWidth="1"/>
    <col min="23" max="23" width="29.85546875" customWidth="1"/>
  </cols>
  <sheetData>
    <row r="1" spans="1:23" ht="33.75" x14ac:dyDescent="0.5">
      <c r="A1" s="293" t="s">
        <v>89</v>
      </c>
      <c r="B1" s="293"/>
      <c r="C1" s="293"/>
      <c r="D1" s="293"/>
      <c r="I1" s="292" t="s">
        <v>90</v>
      </c>
      <c r="J1" s="292"/>
      <c r="K1" s="292"/>
      <c r="N1" s="78" t="s">
        <v>90</v>
      </c>
      <c r="O1" s="76" t="s">
        <v>91</v>
      </c>
      <c r="P1" s="125"/>
      <c r="Q1" s="127"/>
      <c r="R1" s="129" t="s">
        <v>114</v>
      </c>
      <c r="S1" s="129" t="s">
        <v>92</v>
      </c>
      <c r="T1" s="130" t="s">
        <v>93</v>
      </c>
      <c r="U1" s="47" t="s">
        <v>94</v>
      </c>
      <c r="V1" s="77" t="s">
        <v>22</v>
      </c>
    </row>
    <row r="2" spans="1:23" x14ac:dyDescent="0.25">
      <c r="A2" s="25"/>
      <c r="B2" t="s">
        <v>7</v>
      </c>
      <c r="C2" s="218" t="s">
        <v>95</v>
      </c>
      <c r="D2" s="218"/>
      <c r="E2" s="218"/>
      <c r="F2" s="218" t="s">
        <v>96</v>
      </c>
      <c r="G2" s="218"/>
      <c r="H2" s="218"/>
      <c r="I2" s="294" t="s">
        <v>97</v>
      </c>
      <c r="J2" s="294"/>
      <c r="K2" s="294"/>
      <c r="L2" s="82" t="s">
        <v>98</v>
      </c>
      <c r="M2" s="82" t="s">
        <v>99</v>
      </c>
      <c r="N2" s="83" t="s">
        <v>100</v>
      </c>
      <c r="O2" s="84" t="s">
        <v>101</v>
      </c>
      <c r="P2" s="126" t="s">
        <v>23</v>
      </c>
      <c r="Q2" s="128" t="s">
        <v>102</v>
      </c>
      <c r="R2" s="124" t="s">
        <v>103</v>
      </c>
      <c r="S2" s="124"/>
      <c r="T2" s="123" t="s">
        <v>113</v>
      </c>
      <c r="U2" s="85" t="s">
        <v>104</v>
      </c>
      <c r="V2" s="86" t="s">
        <v>105</v>
      </c>
      <c r="W2" s="87"/>
    </row>
    <row r="3" spans="1:23" ht="3.75" customHeight="1" x14ac:dyDescent="0.25">
      <c r="A3" s="260">
        <v>1</v>
      </c>
      <c r="B3" s="298" t="str">
        <f>'CA-A'!B3</f>
        <v>Luis Gomez</v>
      </c>
      <c r="C3" s="267">
        <f>'CA-A'!S3</f>
        <v>4500</v>
      </c>
      <c r="D3" s="267"/>
      <c r="E3" s="267"/>
      <c r="F3" s="267">
        <f>'CA-B'!S3</f>
        <v>4500</v>
      </c>
      <c r="G3" s="269"/>
      <c r="H3" s="269"/>
      <c r="I3" s="295">
        <f>SUM(C3:H11)</f>
        <v>9000</v>
      </c>
      <c r="J3" s="221"/>
      <c r="K3" s="221"/>
      <c r="L3" s="296">
        <f>'CC-A'!R3</f>
        <v>0</v>
      </c>
      <c r="M3" s="296">
        <f>'CC-B'!R3</f>
        <v>0</v>
      </c>
      <c r="N3" s="320">
        <f>SUM(L3:M11)</f>
        <v>0</v>
      </c>
      <c r="O3" s="321">
        <f>'CA-A'!O3+'CA-B'!O3+'CC-A'!N3+'CC-B'!N3</f>
        <v>0</v>
      </c>
      <c r="P3" s="207">
        <v>400</v>
      </c>
      <c r="Q3" s="210"/>
      <c r="R3" s="217">
        <f>O3+P3-Q3</f>
        <v>400</v>
      </c>
      <c r="S3" s="215">
        <v>2800</v>
      </c>
      <c r="T3" s="330">
        <f t="shared" ref="T3:T30" si="0">R3+S3</f>
        <v>3200</v>
      </c>
      <c r="U3" s="312">
        <f>SUM(I3+N3)</f>
        <v>9000</v>
      </c>
      <c r="V3" s="225">
        <f>T3+U3</f>
        <v>12200</v>
      </c>
    </row>
    <row r="4" spans="1:23" ht="3.75" customHeight="1" x14ac:dyDescent="0.25">
      <c r="A4" s="260"/>
      <c r="B4" s="299"/>
      <c r="C4" s="267"/>
      <c r="D4" s="267"/>
      <c r="E4" s="267"/>
      <c r="F4" s="269"/>
      <c r="G4" s="269"/>
      <c r="H4" s="269"/>
      <c r="I4" s="221"/>
      <c r="J4" s="221"/>
      <c r="K4" s="221"/>
      <c r="L4" s="297"/>
      <c r="M4" s="297"/>
      <c r="N4" s="310"/>
      <c r="O4" s="311"/>
      <c r="P4" s="208"/>
      <c r="Q4" s="204"/>
      <c r="R4" s="206"/>
      <c r="S4" s="216"/>
      <c r="T4" s="331"/>
      <c r="U4" s="313"/>
      <c r="V4" s="225"/>
    </row>
    <row r="5" spans="1:23" ht="3.75" customHeight="1" x14ac:dyDescent="0.25">
      <c r="A5" s="260"/>
      <c r="B5" s="299"/>
      <c r="C5" s="267"/>
      <c r="D5" s="267"/>
      <c r="E5" s="267"/>
      <c r="F5" s="269"/>
      <c r="G5" s="269"/>
      <c r="H5" s="269"/>
      <c r="I5" s="221"/>
      <c r="J5" s="221"/>
      <c r="K5" s="221"/>
      <c r="L5" s="297"/>
      <c r="M5" s="297"/>
      <c r="N5" s="310"/>
      <c r="O5" s="311"/>
      <c r="P5" s="208"/>
      <c r="Q5" s="204"/>
      <c r="R5" s="206"/>
      <c r="S5" s="216"/>
      <c r="T5" s="331"/>
      <c r="U5" s="313"/>
      <c r="V5" s="225"/>
    </row>
    <row r="6" spans="1:23" ht="3.75" customHeight="1" x14ac:dyDescent="0.25">
      <c r="A6" s="260"/>
      <c r="B6" s="299"/>
      <c r="C6" s="267"/>
      <c r="D6" s="267"/>
      <c r="E6" s="267"/>
      <c r="F6" s="269"/>
      <c r="G6" s="269"/>
      <c r="H6" s="269"/>
      <c r="I6" s="221"/>
      <c r="J6" s="221"/>
      <c r="K6" s="221"/>
      <c r="L6" s="297"/>
      <c r="M6" s="297"/>
      <c r="N6" s="310"/>
      <c r="O6" s="311"/>
      <c r="P6" s="208"/>
      <c r="Q6" s="204"/>
      <c r="R6" s="206"/>
      <c r="S6" s="216"/>
      <c r="T6" s="331"/>
      <c r="U6" s="313"/>
      <c r="V6" s="225"/>
    </row>
    <row r="7" spans="1:23" ht="3.75" customHeight="1" x14ac:dyDescent="0.25">
      <c r="A7" s="260"/>
      <c r="B7" s="299"/>
      <c r="C7" s="267"/>
      <c r="D7" s="267"/>
      <c r="E7" s="267"/>
      <c r="F7" s="269"/>
      <c r="G7" s="269"/>
      <c r="H7" s="269"/>
      <c r="I7" s="221"/>
      <c r="J7" s="221"/>
      <c r="K7" s="221"/>
      <c r="L7" s="297"/>
      <c r="M7" s="297"/>
      <c r="N7" s="310"/>
      <c r="O7" s="311"/>
      <c r="P7" s="208"/>
      <c r="Q7" s="204"/>
      <c r="R7" s="206"/>
      <c r="S7" s="216"/>
      <c r="T7" s="331"/>
      <c r="U7" s="313"/>
      <c r="V7" s="225"/>
    </row>
    <row r="8" spans="1:23" ht="3.75" customHeight="1" x14ac:dyDescent="0.25">
      <c r="A8" s="260"/>
      <c r="B8" s="299"/>
      <c r="C8" s="267"/>
      <c r="D8" s="267"/>
      <c r="E8" s="267"/>
      <c r="F8" s="269"/>
      <c r="G8" s="269"/>
      <c r="H8" s="269"/>
      <c r="I8" s="221"/>
      <c r="J8" s="221"/>
      <c r="K8" s="221"/>
      <c r="L8" s="297"/>
      <c r="M8" s="297"/>
      <c r="N8" s="310"/>
      <c r="O8" s="311"/>
      <c r="P8" s="208"/>
      <c r="Q8" s="204"/>
      <c r="R8" s="206"/>
      <c r="S8" s="216"/>
      <c r="T8" s="331"/>
      <c r="U8" s="313"/>
      <c r="V8" s="225"/>
    </row>
    <row r="9" spans="1:23" ht="3.75" customHeight="1" x14ac:dyDescent="0.25">
      <c r="A9" s="260"/>
      <c r="B9" s="299"/>
      <c r="C9" s="267"/>
      <c r="D9" s="267"/>
      <c r="E9" s="267"/>
      <c r="F9" s="269"/>
      <c r="G9" s="269"/>
      <c r="H9" s="269"/>
      <c r="I9" s="221"/>
      <c r="J9" s="221"/>
      <c r="K9" s="221"/>
      <c r="L9" s="297"/>
      <c r="M9" s="297"/>
      <c r="N9" s="310"/>
      <c r="O9" s="311"/>
      <c r="P9" s="208"/>
      <c r="Q9" s="204"/>
      <c r="R9" s="206"/>
      <c r="S9" s="216"/>
      <c r="T9" s="331"/>
      <c r="U9" s="313"/>
      <c r="V9" s="225"/>
    </row>
    <row r="10" spans="1:23" ht="3.75" customHeight="1" x14ac:dyDescent="0.25">
      <c r="A10" s="260"/>
      <c r="B10" s="299"/>
      <c r="C10" s="267"/>
      <c r="D10" s="267"/>
      <c r="E10" s="267"/>
      <c r="F10" s="269"/>
      <c r="G10" s="269"/>
      <c r="H10" s="269"/>
      <c r="I10" s="221"/>
      <c r="J10" s="221"/>
      <c r="K10" s="221"/>
      <c r="L10" s="297"/>
      <c r="M10" s="297"/>
      <c r="N10" s="310"/>
      <c r="O10" s="311"/>
      <c r="P10" s="208"/>
      <c r="Q10" s="204"/>
      <c r="R10" s="206"/>
      <c r="S10" s="216"/>
      <c r="T10" s="331"/>
      <c r="U10" s="313"/>
      <c r="V10" s="225"/>
    </row>
    <row r="11" spans="1:23" ht="3.75" customHeight="1" x14ac:dyDescent="0.25">
      <c r="A11" s="260"/>
      <c r="B11" s="300"/>
      <c r="C11" s="268"/>
      <c r="D11" s="268"/>
      <c r="E11" s="268"/>
      <c r="F11" s="270"/>
      <c r="G11" s="270"/>
      <c r="H11" s="270"/>
      <c r="I11" s="222"/>
      <c r="J11" s="222"/>
      <c r="K11" s="222"/>
      <c r="L11" s="297"/>
      <c r="M11" s="297"/>
      <c r="N11" s="310"/>
      <c r="O11" s="311"/>
      <c r="P11" s="208"/>
      <c r="Q11" s="204"/>
      <c r="R11" s="206"/>
      <c r="S11" s="217"/>
      <c r="T11" s="332"/>
      <c r="U11" s="313"/>
      <c r="V11" s="226"/>
    </row>
    <row r="12" spans="1:23" ht="3.75" customHeight="1" x14ac:dyDescent="0.25">
      <c r="A12" s="260">
        <v>2</v>
      </c>
      <c r="B12" s="301" t="str">
        <f>'CA-A'!B13</f>
        <v>Cirila Pianto</v>
      </c>
      <c r="C12" s="266">
        <f>'CA-A'!S13</f>
        <v>4360</v>
      </c>
      <c r="D12" s="266"/>
      <c r="E12" s="266"/>
      <c r="F12" s="267">
        <f>'CA-B'!S13</f>
        <v>4000</v>
      </c>
      <c r="G12" s="269"/>
      <c r="H12" s="269"/>
      <c r="I12" s="219">
        <f>SUM(C12:H20)</f>
        <v>8360</v>
      </c>
      <c r="J12" s="220"/>
      <c r="K12" s="220"/>
      <c r="L12" s="297">
        <f>'CC-A'!R12</f>
        <v>0</v>
      </c>
      <c r="M12" s="297">
        <f>'CC-B'!R12</f>
        <v>0</v>
      </c>
      <c r="N12" s="310">
        <f>SUM(L12:M20)</f>
        <v>0</v>
      </c>
      <c r="O12" s="311">
        <f>'CA-A'!O13+'CA-B'!O13+'CC-A'!N12+'CC-B'!N12</f>
        <v>0</v>
      </c>
      <c r="P12" s="208">
        <v>1140</v>
      </c>
      <c r="Q12" s="204"/>
      <c r="R12" s="206">
        <f>O12+P12-Q12</f>
        <v>1140</v>
      </c>
      <c r="S12" s="215"/>
      <c r="T12" s="330">
        <f t="shared" si="0"/>
        <v>1140</v>
      </c>
      <c r="U12" s="314">
        <f>SUM(I12+N12)</f>
        <v>8360</v>
      </c>
      <c r="V12" s="227">
        <f>T12+U12</f>
        <v>9500</v>
      </c>
    </row>
    <row r="13" spans="1:23" ht="3.75" customHeight="1" x14ac:dyDescent="0.25">
      <c r="A13" s="260"/>
      <c r="B13" s="302"/>
      <c r="C13" s="267"/>
      <c r="D13" s="267"/>
      <c r="E13" s="267"/>
      <c r="F13" s="269"/>
      <c r="G13" s="269"/>
      <c r="H13" s="269"/>
      <c r="I13" s="221"/>
      <c r="J13" s="221"/>
      <c r="K13" s="221"/>
      <c r="L13" s="297"/>
      <c r="M13" s="297"/>
      <c r="N13" s="310"/>
      <c r="O13" s="311"/>
      <c r="P13" s="208"/>
      <c r="Q13" s="204"/>
      <c r="R13" s="206"/>
      <c r="S13" s="216"/>
      <c r="T13" s="331"/>
      <c r="U13" s="315"/>
      <c r="V13" s="228"/>
    </row>
    <row r="14" spans="1:23" ht="3.75" customHeight="1" x14ac:dyDescent="0.25">
      <c r="A14" s="260"/>
      <c r="B14" s="302"/>
      <c r="C14" s="267"/>
      <c r="D14" s="267"/>
      <c r="E14" s="267"/>
      <c r="F14" s="269"/>
      <c r="G14" s="269"/>
      <c r="H14" s="269"/>
      <c r="I14" s="221"/>
      <c r="J14" s="221"/>
      <c r="K14" s="221"/>
      <c r="L14" s="297"/>
      <c r="M14" s="297"/>
      <c r="N14" s="310"/>
      <c r="O14" s="311"/>
      <c r="P14" s="208"/>
      <c r="Q14" s="204"/>
      <c r="R14" s="206"/>
      <c r="S14" s="216"/>
      <c r="T14" s="331"/>
      <c r="U14" s="315"/>
      <c r="V14" s="228"/>
    </row>
    <row r="15" spans="1:23" ht="3.75" customHeight="1" x14ac:dyDescent="0.25">
      <c r="A15" s="260"/>
      <c r="B15" s="302"/>
      <c r="C15" s="267"/>
      <c r="D15" s="267"/>
      <c r="E15" s="267"/>
      <c r="F15" s="269"/>
      <c r="G15" s="269"/>
      <c r="H15" s="269"/>
      <c r="I15" s="221"/>
      <c r="J15" s="221"/>
      <c r="K15" s="221"/>
      <c r="L15" s="297"/>
      <c r="M15" s="297"/>
      <c r="N15" s="310"/>
      <c r="O15" s="311"/>
      <c r="P15" s="208"/>
      <c r="Q15" s="204"/>
      <c r="R15" s="206"/>
      <c r="S15" s="216"/>
      <c r="T15" s="331"/>
      <c r="U15" s="315"/>
      <c r="V15" s="228"/>
    </row>
    <row r="16" spans="1:23" ht="3.75" customHeight="1" x14ac:dyDescent="0.25">
      <c r="A16" s="260"/>
      <c r="B16" s="302"/>
      <c r="C16" s="267"/>
      <c r="D16" s="267"/>
      <c r="E16" s="267"/>
      <c r="F16" s="269"/>
      <c r="G16" s="269"/>
      <c r="H16" s="269"/>
      <c r="I16" s="221"/>
      <c r="J16" s="221"/>
      <c r="K16" s="221"/>
      <c r="L16" s="297"/>
      <c r="M16" s="297"/>
      <c r="N16" s="310"/>
      <c r="O16" s="311"/>
      <c r="P16" s="208"/>
      <c r="Q16" s="204"/>
      <c r="R16" s="206"/>
      <c r="S16" s="216"/>
      <c r="T16" s="331"/>
      <c r="U16" s="315"/>
      <c r="V16" s="228"/>
    </row>
    <row r="17" spans="1:22" ht="3.75" customHeight="1" x14ac:dyDescent="0.25">
      <c r="A17" s="260"/>
      <c r="B17" s="302"/>
      <c r="C17" s="267"/>
      <c r="D17" s="267"/>
      <c r="E17" s="267"/>
      <c r="F17" s="269"/>
      <c r="G17" s="269"/>
      <c r="H17" s="269"/>
      <c r="I17" s="221"/>
      <c r="J17" s="221"/>
      <c r="K17" s="221"/>
      <c r="L17" s="297"/>
      <c r="M17" s="297"/>
      <c r="N17" s="310"/>
      <c r="O17" s="311"/>
      <c r="P17" s="208"/>
      <c r="Q17" s="204"/>
      <c r="R17" s="206"/>
      <c r="S17" s="216"/>
      <c r="T17" s="331"/>
      <c r="U17" s="315"/>
      <c r="V17" s="228"/>
    </row>
    <row r="18" spans="1:22" ht="3.75" customHeight="1" x14ac:dyDescent="0.25">
      <c r="A18" s="260"/>
      <c r="B18" s="302"/>
      <c r="C18" s="267"/>
      <c r="D18" s="267"/>
      <c r="E18" s="267"/>
      <c r="F18" s="269"/>
      <c r="G18" s="269"/>
      <c r="H18" s="269"/>
      <c r="I18" s="221"/>
      <c r="J18" s="221"/>
      <c r="K18" s="221"/>
      <c r="L18" s="297"/>
      <c r="M18" s="297"/>
      <c r="N18" s="310"/>
      <c r="O18" s="311"/>
      <c r="P18" s="208"/>
      <c r="Q18" s="204"/>
      <c r="R18" s="206"/>
      <c r="S18" s="216"/>
      <c r="T18" s="331"/>
      <c r="U18" s="315"/>
      <c r="V18" s="228"/>
    </row>
    <row r="19" spans="1:22" ht="3.75" customHeight="1" x14ac:dyDescent="0.25">
      <c r="A19" s="260"/>
      <c r="B19" s="302"/>
      <c r="C19" s="267"/>
      <c r="D19" s="267"/>
      <c r="E19" s="267"/>
      <c r="F19" s="269"/>
      <c r="G19" s="269"/>
      <c r="H19" s="269"/>
      <c r="I19" s="221"/>
      <c r="J19" s="221"/>
      <c r="K19" s="221"/>
      <c r="L19" s="297"/>
      <c r="M19" s="297"/>
      <c r="N19" s="310"/>
      <c r="O19" s="311"/>
      <c r="P19" s="208"/>
      <c r="Q19" s="204"/>
      <c r="R19" s="206"/>
      <c r="S19" s="216"/>
      <c r="T19" s="331"/>
      <c r="U19" s="315"/>
      <c r="V19" s="228"/>
    </row>
    <row r="20" spans="1:22" ht="3.75" customHeight="1" x14ac:dyDescent="0.25">
      <c r="A20" s="260"/>
      <c r="B20" s="303"/>
      <c r="C20" s="268"/>
      <c r="D20" s="268"/>
      <c r="E20" s="268"/>
      <c r="F20" s="270"/>
      <c r="G20" s="270"/>
      <c r="H20" s="270"/>
      <c r="I20" s="222"/>
      <c r="J20" s="222"/>
      <c r="K20" s="222"/>
      <c r="L20" s="297"/>
      <c r="M20" s="297"/>
      <c r="N20" s="310"/>
      <c r="O20" s="311"/>
      <c r="P20" s="208"/>
      <c r="Q20" s="204"/>
      <c r="R20" s="206"/>
      <c r="S20" s="217"/>
      <c r="T20" s="332"/>
      <c r="U20" s="315"/>
      <c r="V20" s="229"/>
    </row>
    <row r="21" spans="1:22" ht="3.75" customHeight="1" x14ac:dyDescent="0.25">
      <c r="A21" s="260">
        <v>3</v>
      </c>
      <c r="B21" s="304" t="str">
        <f>'CA-A'!B22</f>
        <v>Yudith Velarde</v>
      </c>
      <c r="C21" s="266">
        <f>'CA-A'!S22</f>
        <v>4000</v>
      </c>
      <c r="D21" s="266"/>
      <c r="E21" s="266"/>
      <c r="F21" s="267">
        <f>'CA-B'!S24</f>
        <v>7200</v>
      </c>
      <c r="G21" s="269"/>
      <c r="H21" s="269"/>
      <c r="I21" s="219">
        <f>SUM(C21:H29)</f>
        <v>11200</v>
      </c>
      <c r="J21" s="220"/>
      <c r="K21" s="220"/>
      <c r="L21" s="297">
        <f>'CC-A'!R22</f>
        <v>0</v>
      </c>
      <c r="M21" s="297">
        <f>'CC-B'!R21</f>
        <v>0</v>
      </c>
      <c r="N21" s="310">
        <f>SUM(L21:M29)</f>
        <v>0</v>
      </c>
      <c r="O21" s="311">
        <f>'CA-A'!O22+'CA-B'!O24+'CC-A'!N22+'CC-B'!N21</f>
        <v>0</v>
      </c>
      <c r="P21" s="208">
        <v>1000</v>
      </c>
      <c r="Q21" s="204"/>
      <c r="R21" s="206">
        <f>O21+P21-Q21</f>
        <v>1000</v>
      </c>
      <c r="S21" s="215">
        <v>1200</v>
      </c>
      <c r="T21" s="330">
        <f t="shared" si="0"/>
        <v>2200</v>
      </c>
      <c r="U21" s="316">
        <f>SUM(I21+N21)</f>
        <v>11200</v>
      </c>
      <c r="V21" s="230">
        <f>T21+U21</f>
        <v>13400</v>
      </c>
    </row>
    <row r="22" spans="1:22" ht="3.75" customHeight="1" x14ac:dyDescent="0.25">
      <c r="A22" s="260"/>
      <c r="B22" s="305"/>
      <c r="C22" s="267"/>
      <c r="D22" s="267"/>
      <c r="E22" s="267"/>
      <c r="F22" s="269"/>
      <c r="G22" s="269"/>
      <c r="H22" s="269"/>
      <c r="I22" s="221"/>
      <c r="J22" s="221"/>
      <c r="K22" s="221"/>
      <c r="L22" s="297"/>
      <c r="M22" s="297"/>
      <c r="N22" s="310"/>
      <c r="O22" s="311"/>
      <c r="P22" s="208"/>
      <c r="Q22" s="204"/>
      <c r="R22" s="206"/>
      <c r="S22" s="216"/>
      <c r="T22" s="331"/>
      <c r="U22" s="317"/>
      <c r="V22" s="231"/>
    </row>
    <row r="23" spans="1:22" ht="3.75" customHeight="1" x14ac:dyDescent="0.25">
      <c r="A23" s="260"/>
      <c r="B23" s="305"/>
      <c r="C23" s="267"/>
      <c r="D23" s="267"/>
      <c r="E23" s="267"/>
      <c r="F23" s="269"/>
      <c r="G23" s="269"/>
      <c r="H23" s="269"/>
      <c r="I23" s="221"/>
      <c r="J23" s="221"/>
      <c r="K23" s="221"/>
      <c r="L23" s="297"/>
      <c r="M23" s="297"/>
      <c r="N23" s="310"/>
      <c r="O23" s="311"/>
      <c r="P23" s="208"/>
      <c r="Q23" s="204"/>
      <c r="R23" s="206"/>
      <c r="S23" s="216"/>
      <c r="T23" s="331"/>
      <c r="U23" s="317"/>
      <c r="V23" s="231"/>
    </row>
    <row r="24" spans="1:22" ht="3.75" customHeight="1" x14ac:dyDescent="0.25">
      <c r="A24" s="260"/>
      <c r="B24" s="305"/>
      <c r="C24" s="267"/>
      <c r="D24" s="267"/>
      <c r="E24" s="267"/>
      <c r="F24" s="269"/>
      <c r="G24" s="269"/>
      <c r="H24" s="269"/>
      <c r="I24" s="221"/>
      <c r="J24" s="221"/>
      <c r="K24" s="221"/>
      <c r="L24" s="297"/>
      <c r="M24" s="297"/>
      <c r="N24" s="310"/>
      <c r="O24" s="311"/>
      <c r="P24" s="208"/>
      <c r="Q24" s="204"/>
      <c r="R24" s="206"/>
      <c r="S24" s="216"/>
      <c r="T24" s="331"/>
      <c r="U24" s="317"/>
      <c r="V24" s="231"/>
    </row>
    <row r="25" spans="1:22" ht="3.75" customHeight="1" x14ac:dyDescent="0.25">
      <c r="A25" s="260"/>
      <c r="B25" s="305"/>
      <c r="C25" s="267"/>
      <c r="D25" s="267"/>
      <c r="E25" s="267"/>
      <c r="F25" s="269"/>
      <c r="G25" s="269"/>
      <c r="H25" s="269"/>
      <c r="I25" s="221"/>
      <c r="J25" s="221"/>
      <c r="K25" s="221"/>
      <c r="L25" s="297"/>
      <c r="M25" s="297"/>
      <c r="N25" s="310"/>
      <c r="O25" s="311"/>
      <c r="P25" s="208"/>
      <c r="Q25" s="204"/>
      <c r="R25" s="206"/>
      <c r="S25" s="216"/>
      <c r="T25" s="331"/>
      <c r="U25" s="317"/>
      <c r="V25" s="231"/>
    </row>
    <row r="26" spans="1:22" ht="3.75" customHeight="1" x14ac:dyDescent="0.25">
      <c r="A26" s="260"/>
      <c r="B26" s="305"/>
      <c r="C26" s="267"/>
      <c r="D26" s="267"/>
      <c r="E26" s="267"/>
      <c r="F26" s="269"/>
      <c r="G26" s="269"/>
      <c r="H26" s="269"/>
      <c r="I26" s="221"/>
      <c r="J26" s="221"/>
      <c r="K26" s="221"/>
      <c r="L26" s="297"/>
      <c r="M26" s="297"/>
      <c r="N26" s="310"/>
      <c r="O26" s="311"/>
      <c r="P26" s="208"/>
      <c r="Q26" s="204"/>
      <c r="R26" s="206"/>
      <c r="S26" s="216"/>
      <c r="T26" s="331"/>
      <c r="U26" s="317"/>
      <c r="V26" s="231"/>
    </row>
    <row r="27" spans="1:22" ht="3.75" customHeight="1" x14ac:dyDescent="0.25">
      <c r="A27" s="260"/>
      <c r="B27" s="305"/>
      <c r="C27" s="267"/>
      <c r="D27" s="267"/>
      <c r="E27" s="267"/>
      <c r="F27" s="269"/>
      <c r="G27" s="269"/>
      <c r="H27" s="269"/>
      <c r="I27" s="221"/>
      <c r="J27" s="221"/>
      <c r="K27" s="221"/>
      <c r="L27" s="297"/>
      <c r="M27" s="297"/>
      <c r="N27" s="310"/>
      <c r="O27" s="311"/>
      <c r="P27" s="208"/>
      <c r="Q27" s="204"/>
      <c r="R27" s="206"/>
      <c r="S27" s="216"/>
      <c r="T27" s="331"/>
      <c r="U27" s="317"/>
      <c r="V27" s="231"/>
    </row>
    <row r="28" spans="1:22" ht="3.75" customHeight="1" x14ac:dyDescent="0.25">
      <c r="A28" s="260"/>
      <c r="B28" s="305"/>
      <c r="C28" s="267"/>
      <c r="D28" s="267"/>
      <c r="E28" s="267"/>
      <c r="F28" s="269"/>
      <c r="G28" s="269"/>
      <c r="H28" s="269"/>
      <c r="I28" s="221"/>
      <c r="J28" s="221"/>
      <c r="K28" s="221"/>
      <c r="L28" s="297"/>
      <c r="M28" s="297"/>
      <c r="N28" s="310"/>
      <c r="O28" s="311"/>
      <c r="P28" s="208"/>
      <c r="Q28" s="204"/>
      <c r="R28" s="206"/>
      <c r="S28" s="216"/>
      <c r="T28" s="331"/>
      <c r="U28" s="317"/>
      <c r="V28" s="231"/>
    </row>
    <row r="29" spans="1:22" ht="3.75" customHeight="1" x14ac:dyDescent="0.25">
      <c r="A29" s="260"/>
      <c r="B29" s="306"/>
      <c r="C29" s="268"/>
      <c r="D29" s="268"/>
      <c r="E29" s="268"/>
      <c r="F29" s="270"/>
      <c r="G29" s="270"/>
      <c r="H29" s="270"/>
      <c r="I29" s="222"/>
      <c r="J29" s="222"/>
      <c r="K29" s="222"/>
      <c r="L29" s="297"/>
      <c r="M29" s="297"/>
      <c r="N29" s="310"/>
      <c r="O29" s="311"/>
      <c r="P29" s="208"/>
      <c r="Q29" s="204"/>
      <c r="R29" s="206"/>
      <c r="S29" s="217"/>
      <c r="T29" s="332"/>
      <c r="U29" s="317"/>
      <c r="V29" s="232"/>
    </row>
    <row r="30" spans="1:22" ht="3.75" customHeight="1" x14ac:dyDescent="0.25">
      <c r="A30" s="260">
        <v>4</v>
      </c>
      <c r="B30" s="277">
        <f>'CA-A'!B33</f>
        <v>0</v>
      </c>
      <c r="C30" s="266">
        <f>'CA-A'!S33</f>
        <v>0</v>
      </c>
      <c r="D30" s="266"/>
      <c r="E30" s="266"/>
      <c r="F30" s="267">
        <f>'CA-B'!S33</f>
        <v>0</v>
      </c>
      <c r="G30" s="269"/>
      <c r="H30" s="269"/>
      <c r="I30" s="219">
        <f>SUM(C30:H38)</f>
        <v>0</v>
      </c>
      <c r="J30" s="220"/>
      <c r="K30" s="220"/>
      <c r="L30" s="297">
        <f>'CC-A'!R31</f>
        <v>0</v>
      </c>
      <c r="M30" s="297">
        <f>'CC-B'!R30</f>
        <v>0</v>
      </c>
      <c r="N30" s="310">
        <f>SUM(L30:M38)</f>
        <v>0</v>
      </c>
      <c r="O30" s="311">
        <f>'CA-A'!O33+'CA-B'!O33+'CC-A'!N31+'CC-B'!N30</f>
        <v>0</v>
      </c>
      <c r="P30" s="208"/>
      <c r="Q30" s="204"/>
      <c r="R30" s="206">
        <f>O30+P30-Q30</f>
        <v>0</v>
      </c>
      <c r="S30" s="215"/>
      <c r="T30" s="330">
        <f t="shared" si="0"/>
        <v>0</v>
      </c>
      <c r="U30" s="254">
        <f>SUM(I30+N30)</f>
        <v>0</v>
      </c>
      <c r="V30" s="233">
        <f>T30+U30</f>
        <v>0</v>
      </c>
    </row>
    <row r="31" spans="1:22" ht="3.75" customHeight="1" x14ac:dyDescent="0.25">
      <c r="A31" s="260"/>
      <c r="B31" s="278"/>
      <c r="C31" s="267"/>
      <c r="D31" s="267"/>
      <c r="E31" s="267"/>
      <c r="F31" s="269"/>
      <c r="G31" s="269"/>
      <c r="H31" s="269"/>
      <c r="I31" s="221"/>
      <c r="J31" s="221"/>
      <c r="K31" s="221"/>
      <c r="L31" s="297"/>
      <c r="M31" s="297"/>
      <c r="N31" s="310"/>
      <c r="O31" s="311"/>
      <c r="P31" s="208"/>
      <c r="Q31" s="204"/>
      <c r="R31" s="206"/>
      <c r="S31" s="216"/>
      <c r="T31" s="331"/>
      <c r="U31" s="255"/>
      <c r="V31" s="234"/>
    </row>
    <row r="32" spans="1:22" ht="3.75" customHeight="1" x14ac:dyDescent="0.25">
      <c r="A32" s="260"/>
      <c r="B32" s="278"/>
      <c r="C32" s="267"/>
      <c r="D32" s="267"/>
      <c r="E32" s="267"/>
      <c r="F32" s="269"/>
      <c r="G32" s="269"/>
      <c r="H32" s="269"/>
      <c r="I32" s="221"/>
      <c r="J32" s="221"/>
      <c r="K32" s="221"/>
      <c r="L32" s="297"/>
      <c r="M32" s="297"/>
      <c r="N32" s="310"/>
      <c r="O32" s="311"/>
      <c r="P32" s="208"/>
      <c r="Q32" s="204"/>
      <c r="R32" s="206"/>
      <c r="S32" s="216"/>
      <c r="T32" s="331"/>
      <c r="U32" s="255"/>
      <c r="V32" s="234"/>
    </row>
    <row r="33" spans="1:22" ht="3.75" customHeight="1" x14ac:dyDescent="0.25">
      <c r="A33" s="260"/>
      <c r="B33" s="278"/>
      <c r="C33" s="267"/>
      <c r="D33" s="267"/>
      <c r="E33" s="267"/>
      <c r="F33" s="269"/>
      <c r="G33" s="269"/>
      <c r="H33" s="269"/>
      <c r="I33" s="221"/>
      <c r="J33" s="221"/>
      <c r="K33" s="221"/>
      <c r="L33" s="297"/>
      <c r="M33" s="297"/>
      <c r="N33" s="310"/>
      <c r="O33" s="311"/>
      <c r="P33" s="208"/>
      <c r="Q33" s="204"/>
      <c r="R33" s="206"/>
      <c r="S33" s="216"/>
      <c r="T33" s="331"/>
      <c r="U33" s="255"/>
      <c r="V33" s="234"/>
    </row>
    <row r="34" spans="1:22" ht="3.75" customHeight="1" x14ac:dyDescent="0.25">
      <c r="A34" s="260"/>
      <c r="B34" s="278"/>
      <c r="C34" s="267"/>
      <c r="D34" s="267"/>
      <c r="E34" s="267"/>
      <c r="F34" s="269"/>
      <c r="G34" s="269"/>
      <c r="H34" s="269"/>
      <c r="I34" s="221"/>
      <c r="J34" s="221"/>
      <c r="K34" s="221"/>
      <c r="L34" s="297"/>
      <c r="M34" s="297"/>
      <c r="N34" s="310"/>
      <c r="O34" s="311"/>
      <c r="P34" s="208"/>
      <c r="Q34" s="204"/>
      <c r="R34" s="206"/>
      <c r="S34" s="216"/>
      <c r="T34" s="331"/>
      <c r="U34" s="255"/>
      <c r="V34" s="234"/>
    </row>
    <row r="35" spans="1:22" ht="3.75" customHeight="1" x14ac:dyDescent="0.25">
      <c r="A35" s="260"/>
      <c r="B35" s="278"/>
      <c r="C35" s="267"/>
      <c r="D35" s="267"/>
      <c r="E35" s="267"/>
      <c r="F35" s="269"/>
      <c r="G35" s="269"/>
      <c r="H35" s="269"/>
      <c r="I35" s="221"/>
      <c r="J35" s="221"/>
      <c r="K35" s="221"/>
      <c r="L35" s="297"/>
      <c r="M35" s="297"/>
      <c r="N35" s="310"/>
      <c r="O35" s="311"/>
      <c r="P35" s="208"/>
      <c r="Q35" s="204"/>
      <c r="R35" s="206"/>
      <c r="S35" s="216"/>
      <c r="T35" s="331"/>
      <c r="U35" s="255"/>
      <c r="V35" s="234"/>
    </row>
    <row r="36" spans="1:22" ht="3.75" customHeight="1" x14ac:dyDescent="0.25">
      <c r="A36" s="260"/>
      <c r="B36" s="278"/>
      <c r="C36" s="267"/>
      <c r="D36" s="267"/>
      <c r="E36" s="267"/>
      <c r="F36" s="269"/>
      <c r="G36" s="269"/>
      <c r="H36" s="269"/>
      <c r="I36" s="221"/>
      <c r="J36" s="221"/>
      <c r="K36" s="221"/>
      <c r="L36" s="297"/>
      <c r="M36" s="297"/>
      <c r="N36" s="310"/>
      <c r="O36" s="311"/>
      <c r="P36" s="208"/>
      <c r="Q36" s="204"/>
      <c r="R36" s="206"/>
      <c r="S36" s="216"/>
      <c r="T36" s="331"/>
      <c r="U36" s="255"/>
      <c r="V36" s="234"/>
    </row>
    <row r="37" spans="1:22" ht="3.75" customHeight="1" x14ac:dyDescent="0.25">
      <c r="A37" s="260"/>
      <c r="B37" s="278"/>
      <c r="C37" s="267"/>
      <c r="D37" s="267"/>
      <c r="E37" s="267"/>
      <c r="F37" s="269"/>
      <c r="G37" s="269"/>
      <c r="H37" s="269"/>
      <c r="I37" s="221"/>
      <c r="J37" s="221"/>
      <c r="K37" s="221"/>
      <c r="L37" s="297"/>
      <c r="M37" s="297"/>
      <c r="N37" s="310"/>
      <c r="O37" s="311"/>
      <c r="P37" s="208"/>
      <c r="Q37" s="204"/>
      <c r="R37" s="206"/>
      <c r="S37" s="216"/>
      <c r="T37" s="331"/>
      <c r="U37" s="255"/>
      <c r="V37" s="234"/>
    </row>
    <row r="38" spans="1:22" ht="3.75" customHeight="1" x14ac:dyDescent="0.25">
      <c r="A38" s="260"/>
      <c r="B38" s="279"/>
      <c r="C38" s="268"/>
      <c r="D38" s="268"/>
      <c r="E38" s="268"/>
      <c r="F38" s="270"/>
      <c r="G38" s="270"/>
      <c r="H38" s="270"/>
      <c r="I38" s="222"/>
      <c r="J38" s="222"/>
      <c r="K38" s="222"/>
      <c r="L38" s="297"/>
      <c r="M38" s="297"/>
      <c r="N38" s="310"/>
      <c r="O38" s="311"/>
      <c r="P38" s="208"/>
      <c r="Q38" s="204"/>
      <c r="R38" s="206"/>
      <c r="S38" s="217"/>
      <c r="T38" s="332"/>
      <c r="U38" s="255"/>
      <c r="V38" s="235"/>
    </row>
    <row r="39" spans="1:22" ht="3.75" customHeight="1" x14ac:dyDescent="0.25">
      <c r="A39" s="260">
        <v>5</v>
      </c>
      <c r="B39" s="307" t="str">
        <f>'CA-A'!B42</f>
        <v>Vetza Velarde</v>
      </c>
      <c r="C39" s="266">
        <f>'CA-A'!S42</f>
        <v>2000</v>
      </c>
      <c r="D39" s="266"/>
      <c r="E39" s="266"/>
      <c r="F39" s="267">
        <f>'CA-B'!S42</f>
        <v>7000</v>
      </c>
      <c r="G39" s="269"/>
      <c r="H39" s="269"/>
      <c r="I39" s="219">
        <f>SUM(C39:H47)</f>
        <v>9000</v>
      </c>
      <c r="J39" s="220"/>
      <c r="K39" s="220"/>
      <c r="L39" s="297">
        <f>'CC-A'!R40</f>
        <v>0</v>
      </c>
      <c r="M39" s="297">
        <f>'CC-B'!R39</f>
        <v>0</v>
      </c>
      <c r="N39" s="310">
        <f>SUM(L39:M47)</f>
        <v>0</v>
      </c>
      <c r="O39" s="311">
        <f>'CA-A'!O42+'CA-B'!O42+'CC-A'!N40+'CC-B'!N39</f>
        <v>0</v>
      </c>
      <c r="P39" s="208">
        <v>2400</v>
      </c>
      <c r="Q39" s="204"/>
      <c r="R39" s="206">
        <f>O39+P39-Q39</f>
        <v>2400</v>
      </c>
      <c r="S39" s="215">
        <v>1100</v>
      </c>
      <c r="T39" s="330">
        <f t="shared" ref="T39" si="1">R39+S39</f>
        <v>3500</v>
      </c>
      <c r="U39" s="318">
        <f>SUM(I39+N39)</f>
        <v>9000</v>
      </c>
      <c r="V39" s="236">
        <f>T39+U39</f>
        <v>12500</v>
      </c>
    </row>
    <row r="40" spans="1:22" ht="3.75" customHeight="1" x14ac:dyDescent="0.25">
      <c r="A40" s="260"/>
      <c r="B40" s="308"/>
      <c r="C40" s="267"/>
      <c r="D40" s="267"/>
      <c r="E40" s="267"/>
      <c r="F40" s="269"/>
      <c r="G40" s="269"/>
      <c r="H40" s="269"/>
      <c r="I40" s="221"/>
      <c r="J40" s="221"/>
      <c r="K40" s="221"/>
      <c r="L40" s="297"/>
      <c r="M40" s="297"/>
      <c r="N40" s="310"/>
      <c r="O40" s="311"/>
      <c r="P40" s="208"/>
      <c r="Q40" s="204"/>
      <c r="R40" s="206"/>
      <c r="S40" s="216"/>
      <c r="T40" s="331"/>
      <c r="U40" s="319"/>
      <c r="V40" s="237"/>
    </row>
    <row r="41" spans="1:22" ht="3.75" customHeight="1" x14ac:dyDescent="0.25">
      <c r="A41" s="260"/>
      <c r="B41" s="308"/>
      <c r="C41" s="267"/>
      <c r="D41" s="267"/>
      <c r="E41" s="267"/>
      <c r="F41" s="269"/>
      <c r="G41" s="269"/>
      <c r="H41" s="269"/>
      <c r="I41" s="221"/>
      <c r="J41" s="221"/>
      <c r="K41" s="221"/>
      <c r="L41" s="297"/>
      <c r="M41" s="297"/>
      <c r="N41" s="310"/>
      <c r="O41" s="311"/>
      <c r="P41" s="208"/>
      <c r="Q41" s="204"/>
      <c r="R41" s="206"/>
      <c r="S41" s="216"/>
      <c r="T41" s="331"/>
      <c r="U41" s="319"/>
      <c r="V41" s="237"/>
    </row>
    <row r="42" spans="1:22" ht="3.75" customHeight="1" x14ac:dyDescent="0.25">
      <c r="A42" s="260"/>
      <c r="B42" s="308"/>
      <c r="C42" s="267"/>
      <c r="D42" s="267"/>
      <c r="E42" s="267"/>
      <c r="F42" s="269"/>
      <c r="G42" s="269"/>
      <c r="H42" s="269"/>
      <c r="I42" s="221"/>
      <c r="J42" s="221"/>
      <c r="K42" s="221"/>
      <c r="L42" s="297"/>
      <c r="M42" s="297"/>
      <c r="N42" s="310"/>
      <c r="O42" s="311"/>
      <c r="P42" s="208"/>
      <c r="Q42" s="204"/>
      <c r="R42" s="206"/>
      <c r="S42" s="216"/>
      <c r="T42" s="331"/>
      <c r="U42" s="319"/>
      <c r="V42" s="237"/>
    </row>
    <row r="43" spans="1:22" ht="3.75" customHeight="1" x14ac:dyDescent="0.25">
      <c r="A43" s="260"/>
      <c r="B43" s="308"/>
      <c r="C43" s="267"/>
      <c r="D43" s="267"/>
      <c r="E43" s="267"/>
      <c r="F43" s="269"/>
      <c r="G43" s="269"/>
      <c r="H43" s="269"/>
      <c r="I43" s="221"/>
      <c r="J43" s="221"/>
      <c r="K43" s="221"/>
      <c r="L43" s="297"/>
      <c r="M43" s="297"/>
      <c r="N43" s="310"/>
      <c r="O43" s="311"/>
      <c r="P43" s="208"/>
      <c r="Q43" s="204"/>
      <c r="R43" s="206"/>
      <c r="S43" s="216"/>
      <c r="T43" s="331"/>
      <c r="U43" s="319"/>
      <c r="V43" s="237"/>
    </row>
    <row r="44" spans="1:22" ht="3.75" customHeight="1" x14ac:dyDescent="0.25">
      <c r="A44" s="260"/>
      <c r="B44" s="308"/>
      <c r="C44" s="267"/>
      <c r="D44" s="267"/>
      <c r="E44" s="267"/>
      <c r="F44" s="269"/>
      <c r="G44" s="269"/>
      <c r="H44" s="269"/>
      <c r="I44" s="221"/>
      <c r="J44" s="221"/>
      <c r="K44" s="221"/>
      <c r="L44" s="297"/>
      <c r="M44" s="297"/>
      <c r="N44" s="310"/>
      <c r="O44" s="311"/>
      <c r="P44" s="208"/>
      <c r="Q44" s="204"/>
      <c r="R44" s="206"/>
      <c r="S44" s="216"/>
      <c r="T44" s="331"/>
      <c r="U44" s="319"/>
      <c r="V44" s="237"/>
    </row>
    <row r="45" spans="1:22" ht="3.75" customHeight="1" x14ac:dyDescent="0.25">
      <c r="A45" s="260"/>
      <c r="B45" s="308"/>
      <c r="C45" s="267"/>
      <c r="D45" s="267"/>
      <c r="E45" s="267"/>
      <c r="F45" s="269"/>
      <c r="G45" s="269"/>
      <c r="H45" s="269"/>
      <c r="I45" s="221"/>
      <c r="J45" s="221"/>
      <c r="K45" s="221"/>
      <c r="L45" s="297"/>
      <c r="M45" s="297"/>
      <c r="N45" s="310"/>
      <c r="O45" s="311"/>
      <c r="P45" s="208"/>
      <c r="Q45" s="204"/>
      <c r="R45" s="206"/>
      <c r="S45" s="216"/>
      <c r="T45" s="331"/>
      <c r="U45" s="319"/>
      <c r="V45" s="237"/>
    </row>
    <row r="46" spans="1:22" ht="3.75" customHeight="1" x14ac:dyDescent="0.25">
      <c r="A46" s="260"/>
      <c r="B46" s="308"/>
      <c r="C46" s="267"/>
      <c r="D46" s="267"/>
      <c r="E46" s="267"/>
      <c r="F46" s="269"/>
      <c r="G46" s="269"/>
      <c r="H46" s="269"/>
      <c r="I46" s="221"/>
      <c r="J46" s="221"/>
      <c r="K46" s="221"/>
      <c r="L46" s="297"/>
      <c r="M46" s="297"/>
      <c r="N46" s="310"/>
      <c r="O46" s="311"/>
      <c r="P46" s="208"/>
      <c r="Q46" s="204"/>
      <c r="R46" s="206"/>
      <c r="S46" s="216"/>
      <c r="T46" s="331"/>
      <c r="U46" s="319"/>
      <c r="V46" s="237"/>
    </row>
    <row r="47" spans="1:22" ht="3.75" customHeight="1" x14ac:dyDescent="0.25">
      <c r="A47" s="260"/>
      <c r="B47" s="309"/>
      <c r="C47" s="268"/>
      <c r="D47" s="268"/>
      <c r="E47" s="268"/>
      <c r="F47" s="270"/>
      <c r="G47" s="270"/>
      <c r="H47" s="270"/>
      <c r="I47" s="222"/>
      <c r="J47" s="222"/>
      <c r="K47" s="222"/>
      <c r="L47" s="297"/>
      <c r="M47" s="297"/>
      <c r="N47" s="310"/>
      <c r="O47" s="311"/>
      <c r="P47" s="208"/>
      <c r="Q47" s="204"/>
      <c r="R47" s="206"/>
      <c r="S47" s="217"/>
      <c r="T47" s="332"/>
      <c r="U47" s="319"/>
      <c r="V47" s="238"/>
    </row>
    <row r="48" spans="1:22" ht="3.75" customHeight="1" x14ac:dyDescent="0.25">
      <c r="A48" s="260">
        <v>6</v>
      </c>
      <c r="B48" s="277">
        <f>'CA-A'!B51</f>
        <v>0</v>
      </c>
      <c r="C48" s="266">
        <f>'CA-A'!S51</f>
        <v>0</v>
      </c>
      <c r="D48" s="266"/>
      <c r="E48" s="266"/>
      <c r="F48" s="267">
        <f>'CA-B'!S51</f>
        <v>0</v>
      </c>
      <c r="G48" s="269"/>
      <c r="H48" s="269"/>
      <c r="I48" s="219">
        <f>SUM(C48:H56)</f>
        <v>0</v>
      </c>
      <c r="J48" s="220"/>
      <c r="K48" s="220"/>
      <c r="L48" s="297">
        <f>'CC-A'!R49</f>
        <v>0</v>
      </c>
      <c r="M48" s="297">
        <f>'CC-B'!R48</f>
        <v>0</v>
      </c>
      <c r="N48" s="310">
        <f>SUM(L48:M56)</f>
        <v>0</v>
      </c>
      <c r="O48" s="311">
        <f>'CA-A'!O51+'CA-B'!O51+'CC-A'!N49+'CC-B'!N48</f>
        <v>0</v>
      </c>
      <c r="P48" s="208"/>
      <c r="Q48" s="204"/>
      <c r="R48" s="206">
        <f>O48+P48-Q48</f>
        <v>0</v>
      </c>
      <c r="S48" s="215"/>
      <c r="T48" s="330">
        <f t="shared" ref="T48" si="2">R48+S48</f>
        <v>0</v>
      </c>
      <c r="U48" s="254">
        <f>SUM(I48+N48)</f>
        <v>0</v>
      </c>
      <c r="V48" s="233">
        <f>T48+U48</f>
        <v>0</v>
      </c>
    </row>
    <row r="49" spans="1:22" ht="3.75" customHeight="1" x14ac:dyDescent="0.25">
      <c r="A49" s="260"/>
      <c r="B49" s="278"/>
      <c r="C49" s="267"/>
      <c r="D49" s="267"/>
      <c r="E49" s="267"/>
      <c r="F49" s="269"/>
      <c r="G49" s="269"/>
      <c r="H49" s="269"/>
      <c r="I49" s="221"/>
      <c r="J49" s="221"/>
      <c r="K49" s="221"/>
      <c r="L49" s="297"/>
      <c r="M49" s="297"/>
      <c r="N49" s="310"/>
      <c r="O49" s="311"/>
      <c r="P49" s="208"/>
      <c r="Q49" s="204"/>
      <c r="R49" s="206"/>
      <c r="S49" s="216"/>
      <c r="T49" s="331"/>
      <c r="U49" s="255"/>
      <c r="V49" s="234"/>
    </row>
    <row r="50" spans="1:22" ht="3.75" customHeight="1" x14ac:dyDescent="0.25">
      <c r="A50" s="260"/>
      <c r="B50" s="278"/>
      <c r="C50" s="267"/>
      <c r="D50" s="267"/>
      <c r="E50" s="267"/>
      <c r="F50" s="269"/>
      <c r="G50" s="269"/>
      <c r="H50" s="269"/>
      <c r="I50" s="221"/>
      <c r="J50" s="221"/>
      <c r="K50" s="221"/>
      <c r="L50" s="297"/>
      <c r="M50" s="297"/>
      <c r="N50" s="310"/>
      <c r="O50" s="311"/>
      <c r="P50" s="208"/>
      <c r="Q50" s="204"/>
      <c r="R50" s="206"/>
      <c r="S50" s="216"/>
      <c r="T50" s="331"/>
      <c r="U50" s="255"/>
      <c r="V50" s="234"/>
    </row>
    <row r="51" spans="1:22" ht="3.75" customHeight="1" x14ac:dyDescent="0.25">
      <c r="A51" s="260"/>
      <c r="B51" s="278"/>
      <c r="C51" s="267"/>
      <c r="D51" s="267"/>
      <c r="E51" s="267"/>
      <c r="F51" s="269"/>
      <c r="G51" s="269"/>
      <c r="H51" s="269"/>
      <c r="I51" s="221"/>
      <c r="J51" s="221"/>
      <c r="K51" s="221"/>
      <c r="L51" s="297"/>
      <c r="M51" s="297"/>
      <c r="N51" s="310"/>
      <c r="O51" s="311"/>
      <c r="P51" s="208"/>
      <c r="Q51" s="204"/>
      <c r="R51" s="206"/>
      <c r="S51" s="216"/>
      <c r="T51" s="331"/>
      <c r="U51" s="255"/>
      <c r="V51" s="234"/>
    </row>
    <row r="52" spans="1:22" ht="3.75" customHeight="1" x14ac:dyDescent="0.25">
      <c r="A52" s="260"/>
      <c r="B52" s="278"/>
      <c r="C52" s="267"/>
      <c r="D52" s="267"/>
      <c r="E52" s="267"/>
      <c r="F52" s="269"/>
      <c r="G52" s="269"/>
      <c r="H52" s="269"/>
      <c r="I52" s="221"/>
      <c r="J52" s="221"/>
      <c r="K52" s="221"/>
      <c r="L52" s="297"/>
      <c r="M52" s="297"/>
      <c r="N52" s="310"/>
      <c r="O52" s="311"/>
      <c r="P52" s="208"/>
      <c r="Q52" s="204"/>
      <c r="R52" s="206"/>
      <c r="S52" s="216"/>
      <c r="T52" s="331"/>
      <c r="U52" s="255"/>
      <c r="V52" s="234"/>
    </row>
    <row r="53" spans="1:22" ht="3.75" customHeight="1" x14ac:dyDescent="0.25">
      <c r="A53" s="260"/>
      <c r="B53" s="278"/>
      <c r="C53" s="267"/>
      <c r="D53" s="267"/>
      <c r="E53" s="267"/>
      <c r="F53" s="269"/>
      <c r="G53" s="269"/>
      <c r="H53" s="269"/>
      <c r="I53" s="221"/>
      <c r="J53" s="221"/>
      <c r="K53" s="221"/>
      <c r="L53" s="297"/>
      <c r="M53" s="297"/>
      <c r="N53" s="310"/>
      <c r="O53" s="311"/>
      <c r="P53" s="208"/>
      <c r="Q53" s="204"/>
      <c r="R53" s="206"/>
      <c r="S53" s="216"/>
      <c r="T53" s="331"/>
      <c r="U53" s="255"/>
      <c r="V53" s="234"/>
    </row>
    <row r="54" spans="1:22" ht="3.75" customHeight="1" x14ac:dyDescent="0.25">
      <c r="A54" s="260"/>
      <c r="B54" s="278"/>
      <c r="C54" s="267"/>
      <c r="D54" s="267"/>
      <c r="E54" s="267"/>
      <c r="F54" s="269"/>
      <c r="G54" s="269"/>
      <c r="H54" s="269"/>
      <c r="I54" s="221"/>
      <c r="J54" s="221"/>
      <c r="K54" s="221"/>
      <c r="L54" s="297"/>
      <c r="M54" s="297"/>
      <c r="N54" s="310"/>
      <c r="O54" s="311"/>
      <c r="P54" s="208"/>
      <c r="Q54" s="204"/>
      <c r="R54" s="206"/>
      <c r="S54" s="216"/>
      <c r="T54" s="331"/>
      <c r="U54" s="255"/>
      <c r="V54" s="234"/>
    </row>
    <row r="55" spans="1:22" ht="3.75" customHeight="1" x14ac:dyDescent="0.25">
      <c r="A55" s="260"/>
      <c r="B55" s="278"/>
      <c r="C55" s="267"/>
      <c r="D55" s="267"/>
      <c r="E55" s="267"/>
      <c r="F55" s="269"/>
      <c r="G55" s="269"/>
      <c r="H55" s="269"/>
      <c r="I55" s="221"/>
      <c r="J55" s="221"/>
      <c r="K55" s="221"/>
      <c r="L55" s="297"/>
      <c r="M55" s="297"/>
      <c r="N55" s="310"/>
      <c r="O55" s="311"/>
      <c r="P55" s="208"/>
      <c r="Q55" s="204"/>
      <c r="R55" s="206"/>
      <c r="S55" s="216"/>
      <c r="T55" s="331"/>
      <c r="U55" s="255"/>
      <c r="V55" s="234"/>
    </row>
    <row r="56" spans="1:22" ht="3.75" customHeight="1" x14ac:dyDescent="0.25">
      <c r="A56" s="260"/>
      <c r="B56" s="279"/>
      <c r="C56" s="268"/>
      <c r="D56" s="268"/>
      <c r="E56" s="268"/>
      <c r="F56" s="270"/>
      <c r="G56" s="270"/>
      <c r="H56" s="270"/>
      <c r="I56" s="222"/>
      <c r="J56" s="222"/>
      <c r="K56" s="222"/>
      <c r="L56" s="297"/>
      <c r="M56" s="297"/>
      <c r="N56" s="310"/>
      <c r="O56" s="311"/>
      <c r="P56" s="208"/>
      <c r="Q56" s="204"/>
      <c r="R56" s="206"/>
      <c r="S56" s="217"/>
      <c r="T56" s="332"/>
      <c r="U56" s="255"/>
      <c r="V56" s="235"/>
    </row>
    <row r="57" spans="1:22" ht="3.75" customHeight="1" x14ac:dyDescent="0.25">
      <c r="A57" s="260">
        <v>7</v>
      </c>
      <c r="B57" s="289" t="str">
        <f>'CA-A'!B61</f>
        <v>Yameli velarde</v>
      </c>
      <c r="C57" s="266">
        <f>'CA-A'!S61</f>
        <v>2000</v>
      </c>
      <c r="D57" s="266"/>
      <c r="E57" s="266"/>
      <c r="F57" s="267">
        <f>'CA-B'!S60</f>
        <v>0</v>
      </c>
      <c r="G57" s="269"/>
      <c r="H57" s="269"/>
      <c r="I57" s="219">
        <f>SUM(C57:H65)</f>
        <v>2000</v>
      </c>
      <c r="J57" s="220"/>
      <c r="K57" s="220"/>
      <c r="L57" s="297">
        <f>'CC-A'!R58</f>
        <v>0</v>
      </c>
      <c r="M57" s="297">
        <f>'CC-B'!R57</f>
        <v>0</v>
      </c>
      <c r="N57" s="310">
        <f>SUM(L57:M65)</f>
        <v>0</v>
      </c>
      <c r="O57" s="311">
        <f>'CA-A'!O61+'CA-B'!O60+'CC-A'!N58+'CC-B'!N57</f>
        <v>0</v>
      </c>
      <c r="P57" s="208"/>
      <c r="Q57" s="204"/>
      <c r="R57" s="206">
        <f>O57+P57-Q57</f>
        <v>0</v>
      </c>
      <c r="S57" s="215">
        <v>500</v>
      </c>
      <c r="T57" s="330">
        <f t="shared" ref="T57" si="3">R57+S57</f>
        <v>500</v>
      </c>
      <c r="U57" s="326">
        <f>SUM(I57+N57)</f>
        <v>2000</v>
      </c>
      <c r="V57" s="239">
        <f>T57+U57</f>
        <v>2500</v>
      </c>
    </row>
    <row r="58" spans="1:22" ht="3.75" customHeight="1" x14ac:dyDescent="0.25">
      <c r="A58" s="260"/>
      <c r="B58" s="290"/>
      <c r="C58" s="267"/>
      <c r="D58" s="267"/>
      <c r="E58" s="267"/>
      <c r="F58" s="269"/>
      <c r="G58" s="269"/>
      <c r="H58" s="269"/>
      <c r="I58" s="221"/>
      <c r="J58" s="221"/>
      <c r="K58" s="221"/>
      <c r="L58" s="297"/>
      <c r="M58" s="297"/>
      <c r="N58" s="310"/>
      <c r="O58" s="311"/>
      <c r="P58" s="208"/>
      <c r="Q58" s="204"/>
      <c r="R58" s="206"/>
      <c r="S58" s="216"/>
      <c r="T58" s="331"/>
      <c r="U58" s="327"/>
      <c r="V58" s="240"/>
    </row>
    <row r="59" spans="1:22" ht="3.75" customHeight="1" x14ac:dyDescent="0.25">
      <c r="A59" s="260"/>
      <c r="B59" s="290"/>
      <c r="C59" s="267"/>
      <c r="D59" s="267"/>
      <c r="E59" s="267"/>
      <c r="F59" s="269"/>
      <c r="G59" s="269"/>
      <c r="H59" s="269"/>
      <c r="I59" s="221"/>
      <c r="J59" s="221"/>
      <c r="K59" s="221"/>
      <c r="L59" s="297"/>
      <c r="M59" s="297"/>
      <c r="N59" s="310"/>
      <c r="O59" s="311"/>
      <c r="P59" s="208"/>
      <c r="Q59" s="204"/>
      <c r="R59" s="206"/>
      <c r="S59" s="216"/>
      <c r="T59" s="331"/>
      <c r="U59" s="327"/>
      <c r="V59" s="240"/>
    </row>
    <row r="60" spans="1:22" ht="3.75" customHeight="1" x14ac:dyDescent="0.25">
      <c r="A60" s="260"/>
      <c r="B60" s="290"/>
      <c r="C60" s="267"/>
      <c r="D60" s="267"/>
      <c r="E60" s="267"/>
      <c r="F60" s="269"/>
      <c r="G60" s="269"/>
      <c r="H60" s="269"/>
      <c r="I60" s="221"/>
      <c r="J60" s="221"/>
      <c r="K60" s="221"/>
      <c r="L60" s="297"/>
      <c r="M60" s="297"/>
      <c r="N60" s="310"/>
      <c r="O60" s="311"/>
      <c r="P60" s="208"/>
      <c r="Q60" s="204"/>
      <c r="R60" s="206"/>
      <c r="S60" s="216"/>
      <c r="T60" s="331"/>
      <c r="U60" s="327"/>
      <c r="V60" s="240"/>
    </row>
    <row r="61" spans="1:22" ht="3.75" customHeight="1" x14ac:dyDescent="0.25">
      <c r="A61" s="260"/>
      <c r="B61" s="290"/>
      <c r="C61" s="267"/>
      <c r="D61" s="267"/>
      <c r="E61" s="267"/>
      <c r="F61" s="269"/>
      <c r="G61" s="269"/>
      <c r="H61" s="269"/>
      <c r="I61" s="221"/>
      <c r="J61" s="221"/>
      <c r="K61" s="221"/>
      <c r="L61" s="297"/>
      <c r="M61" s="297"/>
      <c r="N61" s="310"/>
      <c r="O61" s="311"/>
      <c r="P61" s="208"/>
      <c r="Q61" s="204"/>
      <c r="R61" s="206"/>
      <c r="S61" s="216"/>
      <c r="T61" s="331"/>
      <c r="U61" s="327"/>
      <c r="V61" s="240"/>
    </row>
    <row r="62" spans="1:22" ht="3.75" customHeight="1" x14ac:dyDescent="0.25">
      <c r="A62" s="260"/>
      <c r="B62" s="290"/>
      <c r="C62" s="267"/>
      <c r="D62" s="267"/>
      <c r="E62" s="267"/>
      <c r="F62" s="269"/>
      <c r="G62" s="269"/>
      <c r="H62" s="269"/>
      <c r="I62" s="221"/>
      <c r="J62" s="221"/>
      <c r="K62" s="221"/>
      <c r="L62" s="297"/>
      <c r="M62" s="297"/>
      <c r="N62" s="310"/>
      <c r="O62" s="311"/>
      <c r="P62" s="208"/>
      <c r="Q62" s="204"/>
      <c r="R62" s="206"/>
      <c r="S62" s="216"/>
      <c r="T62" s="331"/>
      <c r="U62" s="327"/>
      <c r="V62" s="240"/>
    </row>
    <row r="63" spans="1:22" ht="3.75" customHeight="1" x14ac:dyDescent="0.25">
      <c r="A63" s="260"/>
      <c r="B63" s="290"/>
      <c r="C63" s="267"/>
      <c r="D63" s="267"/>
      <c r="E63" s="267"/>
      <c r="F63" s="269"/>
      <c r="G63" s="269"/>
      <c r="H63" s="269"/>
      <c r="I63" s="221"/>
      <c r="J63" s="221"/>
      <c r="K63" s="221"/>
      <c r="L63" s="297"/>
      <c r="M63" s="297"/>
      <c r="N63" s="310"/>
      <c r="O63" s="311"/>
      <c r="P63" s="208"/>
      <c r="Q63" s="204"/>
      <c r="R63" s="206"/>
      <c r="S63" s="216"/>
      <c r="T63" s="331"/>
      <c r="U63" s="327"/>
      <c r="V63" s="240"/>
    </row>
    <row r="64" spans="1:22" ht="3.75" customHeight="1" x14ac:dyDescent="0.25">
      <c r="A64" s="260"/>
      <c r="B64" s="290"/>
      <c r="C64" s="267"/>
      <c r="D64" s="267"/>
      <c r="E64" s="267"/>
      <c r="F64" s="269"/>
      <c r="G64" s="269"/>
      <c r="H64" s="269"/>
      <c r="I64" s="221"/>
      <c r="J64" s="221"/>
      <c r="K64" s="221"/>
      <c r="L64" s="297"/>
      <c r="M64" s="297"/>
      <c r="N64" s="310"/>
      <c r="O64" s="311"/>
      <c r="P64" s="208"/>
      <c r="Q64" s="204"/>
      <c r="R64" s="206"/>
      <c r="S64" s="216"/>
      <c r="T64" s="331"/>
      <c r="U64" s="327"/>
      <c r="V64" s="240"/>
    </row>
    <row r="65" spans="1:22" ht="3.75" customHeight="1" x14ac:dyDescent="0.25">
      <c r="A65" s="260"/>
      <c r="B65" s="291"/>
      <c r="C65" s="268"/>
      <c r="D65" s="268"/>
      <c r="E65" s="268"/>
      <c r="F65" s="270"/>
      <c r="G65" s="270"/>
      <c r="H65" s="270"/>
      <c r="I65" s="222"/>
      <c r="J65" s="222"/>
      <c r="K65" s="222"/>
      <c r="L65" s="297"/>
      <c r="M65" s="297"/>
      <c r="N65" s="310"/>
      <c r="O65" s="311"/>
      <c r="P65" s="208"/>
      <c r="Q65" s="204"/>
      <c r="R65" s="206"/>
      <c r="S65" s="217"/>
      <c r="T65" s="332"/>
      <c r="U65" s="327"/>
      <c r="V65" s="241"/>
    </row>
    <row r="66" spans="1:22" ht="3.75" customHeight="1" x14ac:dyDescent="0.25">
      <c r="A66" s="260">
        <v>8</v>
      </c>
      <c r="B66" s="277">
        <f>'CA-A'!B70</f>
        <v>0</v>
      </c>
      <c r="C66" s="266">
        <f>'CA-A'!S70</f>
        <v>0</v>
      </c>
      <c r="D66" s="266"/>
      <c r="E66" s="266"/>
      <c r="F66" s="267">
        <f>'CA-B'!S69</f>
        <v>0</v>
      </c>
      <c r="G66" s="269"/>
      <c r="H66" s="269"/>
      <c r="I66" s="219">
        <f>SUM(C66:H74)</f>
        <v>0</v>
      </c>
      <c r="J66" s="220"/>
      <c r="K66" s="220"/>
      <c r="L66" s="297">
        <f>'CC-A'!R67</f>
        <v>0</v>
      </c>
      <c r="M66" s="297">
        <f>'CC-B'!R66</f>
        <v>0</v>
      </c>
      <c r="N66" s="310">
        <f>SUM(L66:M74)</f>
        <v>0</v>
      </c>
      <c r="O66" s="311">
        <f>'CA-A'!O70+'CA-B'!O69+'CC-A'!N67+'CC-B'!N66</f>
        <v>0</v>
      </c>
      <c r="P66" s="208"/>
      <c r="Q66" s="204"/>
      <c r="R66" s="206">
        <f>O66+P66-Q66</f>
        <v>0</v>
      </c>
      <c r="S66" s="215"/>
      <c r="T66" s="330">
        <f t="shared" ref="T66" si="4">R66+S66</f>
        <v>0</v>
      </c>
      <c r="U66" s="254">
        <f>SUM(I66+N66)</f>
        <v>0</v>
      </c>
      <c r="V66" s="233">
        <f>T66+U66</f>
        <v>0</v>
      </c>
    </row>
    <row r="67" spans="1:22" ht="3.75" customHeight="1" x14ac:dyDescent="0.25">
      <c r="A67" s="260"/>
      <c r="B67" s="278"/>
      <c r="C67" s="267"/>
      <c r="D67" s="267"/>
      <c r="E67" s="267"/>
      <c r="F67" s="269"/>
      <c r="G67" s="269"/>
      <c r="H67" s="269"/>
      <c r="I67" s="221"/>
      <c r="J67" s="221"/>
      <c r="K67" s="221"/>
      <c r="L67" s="297"/>
      <c r="M67" s="297"/>
      <c r="N67" s="310"/>
      <c r="O67" s="311"/>
      <c r="P67" s="208"/>
      <c r="Q67" s="204"/>
      <c r="R67" s="206"/>
      <c r="S67" s="216"/>
      <c r="T67" s="331"/>
      <c r="U67" s="255"/>
      <c r="V67" s="234"/>
    </row>
    <row r="68" spans="1:22" ht="3.75" customHeight="1" x14ac:dyDescent="0.25">
      <c r="A68" s="260"/>
      <c r="B68" s="278"/>
      <c r="C68" s="267"/>
      <c r="D68" s="267"/>
      <c r="E68" s="267"/>
      <c r="F68" s="269"/>
      <c r="G68" s="269"/>
      <c r="H68" s="269"/>
      <c r="I68" s="221"/>
      <c r="J68" s="221"/>
      <c r="K68" s="221"/>
      <c r="L68" s="297"/>
      <c r="M68" s="297"/>
      <c r="N68" s="310"/>
      <c r="O68" s="311"/>
      <c r="P68" s="208"/>
      <c r="Q68" s="204"/>
      <c r="R68" s="206"/>
      <c r="S68" s="216"/>
      <c r="T68" s="331"/>
      <c r="U68" s="255"/>
      <c r="V68" s="234"/>
    </row>
    <row r="69" spans="1:22" ht="3.75" customHeight="1" x14ac:dyDescent="0.25">
      <c r="A69" s="260"/>
      <c r="B69" s="278"/>
      <c r="C69" s="267"/>
      <c r="D69" s="267"/>
      <c r="E69" s="267"/>
      <c r="F69" s="269"/>
      <c r="G69" s="269"/>
      <c r="H69" s="269"/>
      <c r="I69" s="221"/>
      <c r="J69" s="221"/>
      <c r="K69" s="221"/>
      <c r="L69" s="297"/>
      <c r="M69" s="297"/>
      <c r="N69" s="310"/>
      <c r="O69" s="311"/>
      <c r="P69" s="208"/>
      <c r="Q69" s="204"/>
      <c r="R69" s="206"/>
      <c r="S69" s="216"/>
      <c r="T69" s="331"/>
      <c r="U69" s="255"/>
      <c r="V69" s="234"/>
    </row>
    <row r="70" spans="1:22" ht="3.75" customHeight="1" x14ac:dyDescent="0.25">
      <c r="A70" s="260"/>
      <c r="B70" s="278"/>
      <c r="C70" s="267"/>
      <c r="D70" s="267"/>
      <c r="E70" s="267"/>
      <c r="F70" s="269"/>
      <c r="G70" s="269"/>
      <c r="H70" s="269"/>
      <c r="I70" s="221"/>
      <c r="J70" s="221"/>
      <c r="K70" s="221"/>
      <c r="L70" s="297"/>
      <c r="M70" s="297"/>
      <c r="N70" s="310"/>
      <c r="O70" s="311"/>
      <c r="P70" s="208"/>
      <c r="Q70" s="204"/>
      <c r="R70" s="206"/>
      <c r="S70" s="216"/>
      <c r="T70" s="331"/>
      <c r="U70" s="255"/>
      <c r="V70" s="234"/>
    </row>
    <row r="71" spans="1:22" ht="3.75" customHeight="1" x14ac:dyDescent="0.25">
      <c r="A71" s="260"/>
      <c r="B71" s="278"/>
      <c r="C71" s="267"/>
      <c r="D71" s="267"/>
      <c r="E71" s="267"/>
      <c r="F71" s="269"/>
      <c r="G71" s="269"/>
      <c r="H71" s="269"/>
      <c r="I71" s="221"/>
      <c r="J71" s="221"/>
      <c r="K71" s="221"/>
      <c r="L71" s="297"/>
      <c r="M71" s="297"/>
      <c r="N71" s="310"/>
      <c r="O71" s="311"/>
      <c r="P71" s="208"/>
      <c r="Q71" s="204"/>
      <c r="R71" s="206"/>
      <c r="S71" s="216"/>
      <c r="T71" s="331"/>
      <c r="U71" s="255"/>
      <c r="V71" s="234"/>
    </row>
    <row r="72" spans="1:22" ht="3.75" customHeight="1" x14ac:dyDescent="0.25">
      <c r="A72" s="260"/>
      <c r="B72" s="278"/>
      <c r="C72" s="267"/>
      <c r="D72" s="267"/>
      <c r="E72" s="267"/>
      <c r="F72" s="269"/>
      <c r="G72" s="269"/>
      <c r="H72" s="269"/>
      <c r="I72" s="221"/>
      <c r="J72" s="221"/>
      <c r="K72" s="221"/>
      <c r="L72" s="297"/>
      <c r="M72" s="297"/>
      <c r="N72" s="310"/>
      <c r="O72" s="311"/>
      <c r="P72" s="208"/>
      <c r="Q72" s="204"/>
      <c r="R72" s="206"/>
      <c r="S72" s="216"/>
      <c r="T72" s="331"/>
      <c r="U72" s="255"/>
      <c r="V72" s="234"/>
    </row>
    <row r="73" spans="1:22" ht="3.75" customHeight="1" x14ac:dyDescent="0.25">
      <c r="A73" s="260"/>
      <c r="B73" s="278"/>
      <c r="C73" s="267"/>
      <c r="D73" s="267"/>
      <c r="E73" s="267"/>
      <c r="F73" s="269"/>
      <c r="G73" s="269"/>
      <c r="H73" s="269"/>
      <c r="I73" s="221"/>
      <c r="J73" s="221"/>
      <c r="K73" s="221"/>
      <c r="L73" s="297"/>
      <c r="M73" s="297"/>
      <c r="N73" s="310"/>
      <c r="O73" s="311"/>
      <c r="P73" s="208"/>
      <c r="Q73" s="204"/>
      <c r="R73" s="206"/>
      <c r="S73" s="216"/>
      <c r="T73" s="331"/>
      <c r="U73" s="255"/>
      <c r="V73" s="234"/>
    </row>
    <row r="74" spans="1:22" ht="3.75" customHeight="1" x14ac:dyDescent="0.25">
      <c r="A74" s="260"/>
      <c r="B74" s="279"/>
      <c r="C74" s="268"/>
      <c r="D74" s="268"/>
      <c r="E74" s="268"/>
      <c r="F74" s="270"/>
      <c r="G74" s="270"/>
      <c r="H74" s="270"/>
      <c r="I74" s="222"/>
      <c r="J74" s="222"/>
      <c r="K74" s="222"/>
      <c r="L74" s="297"/>
      <c r="M74" s="297"/>
      <c r="N74" s="310"/>
      <c r="O74" s="311"/>
      <c r="P74" s="208"/>
      <c r="Q74" s="204"/>
      <c r="R74" s="206"/>
      <c r="S74" s="217"/>
      <c r="T74" s="332"/>
      <c r="U74" s="255"/>
      <c r="V74" s="235"/>
    </row>
    <row r="75" spans="1:22" ht="3.75" customHeight="1" x14ac:dyDescent="0.25">
      <c r="A75" s="260">
        <v>9</v>
      </c>
      <c r="B75" s="283" t="str">
        <f>'CA-A'!B79</f>
        <v>DULCE GONZALES</v>
      </c>
      <c r="C75" s="266">
        <f>'CA-A'!S79</f>
        <v>0</v>
      </c>
      <c r="D75" s="266"/>
      <c r="E75" s="266"/>
      <c r="F75" s="267">
        <f>'CA-B'!S79</f>
        <v>5000</v>
      </c>
      <c r="G75" s="269"/>
      <c r="H75" s="269"/>
      <c r="I75" s="219">
        <f>SUM(C75:H83)</f>
        <v>5000</v>
      </c>
      <c r="J75" s="220"/>
      <c r="K75" s="220"/>
      <c r="L75" s="297">
        <f>'CC-A'!R76</f>
        <v>0</v>
      </c>
      <c r="M75" s="297">
        <f>'CC-B'!R75</f>
        <v>0</v>
      </c>
      <c r="N75" s="310">
        <f>SUM(L75:M83)</f>
        <v>0</v>
      </c>
      <c r="O75" s="311">
        <f>'CA-A'!O79+'CA-B'!O79+'CC-A'!N76+'CC-B'!N75</f>
        <v>0</v>
      </c>
      <c r="P75" s="208"/>
      <c r="Q75" s="204"/>
      <c r="R75" s="206">
        <f>O75+P75-Q75</f>
        <v>0</v>
      </c>
      <c r="S75" s="215"/>
      <c r="T75" s="330">
        <f t="shared" ref="T75" si="5">R75+S75</f>
        <v>0</v>
      </c>
      <c r="U75" s="328">
        <f>SUM(I75+N75)</f>
        <v>5000</v>
      </c>
      <c r="V75" s="242">
        <f>T75+U75</f>
        <v>5000</v>
      </c>
    </row>
    <row r="76" spans="1:22" ht="3.75" customHeight="1" x14ac:dyDescent="0.25">
      <c r="A76" s="260"/>
      <c r="B76" s="284"/>
      <c r="C76" s="267"/>
      <c r="D76" s="267"/>
      <c r="E76" s="267"/>
      <c r="F76" s="269"/>
      <c r="G76" s="269"/>
      <c r="H76" s="269"/>
      <c r="I76" s="221"/>
      <c r="J76" s="221"/>
      <c r="K76" s="221"/>
      <c r="L76" s="297"/>
      <c r="M76" s="297"/>
      <c r="N76" s="310"/>
      <c r="O76" s="311"/>
      <c r="P76" s="208"/>
      <c r="Q76" s="204"/>
      <c r="R76" s="206"/>
      <c r="S76" s="216"/>
      <c r="T76" s="331"/>
      <c r="U76" s="329"/>
      <c r="V76" s="243"/>
    </row>
    <row r="77" spans="1:22" ht="3.75" customHeight="1" x14ac:dyDescent="0.25">
      <c r="A77" s="260"/>
      <c r="B77" s="284"/>
      <c r="C77" s="267"/>
      <c r="D77" s="267"/>
      <c r="E77" s="267"/>
      <c r="F77" s="269"/>
      <c r="G77" s="269"/>
      <c r="H77" s="269"/>
      <c r="I77" s="221"/>
      <c r="J77" s="221"/>
      <c r="K77" s="221"/>
      <c r="L77" s="297"/>
      <c r="M77" s="297"/>
      <c r="N77" s="310"/>
      <c r="O77" s="311"/>
      <c r="P77" s="208"/>
      <c r="Q77" s="204"/>
      <c r="R77" s="206"/>
      <c r="S77" s="216"/>
      <c r="T77" s="331"/>
      <c r="U77" s="329"/>
      <c r="V77" s="243"/>
    </row>
    <row r="78" spans="1:22" ht="3.75" customHeight="1" x14ac:dyDescent="0.25">
      <c r="A78" s="260"/>
      <c r="B78" s="284"/>
      <c r="C78" s="267"/>
      <c r="D78" s="267"/>
      <c r="E78" s="267"/>
      <c r="F78" s="269"/>
      <c r="G78" s="269"/>
      <c r="H78" s="269"/>
      <c r="I78" s="221"/>
      <c r="J78" s="221"/>
      <c r="K78" s="221"/>
      <c r="L78" s="297"/>
      <c r="M78" s="297"/>
      <c r="N78" s="310"/>
      <c r="O78" s="311"/>
      <c r="P78" s="208"/>
      <c r="Q78" s="204"/>
      <c r="R78" s="206"/>
      <c r="S78" s="216"/>
      <c r="T78" s="331"/>
      <c r="U78" s="329"/>
      <c r="V78" s="243"/>
    </row>
    <row r="79" spans="1:22" ht="3.75" customHeight="1" x14ac:dyDescent="0.25">
      <c r="A79" s="260"/>
      <c r="B79" s="284"/>
      <c r="C79" s="267"/>
      <c r="D79" s="267"/>
      <c r="E79" s="267"/>
      <c r="F79" s="269"/>
      <c r="G79" s="269"/>
      <c r="H79" s="269"/>
      <c r="I79" s="221"/>
      <c r="J79" s="221"/>
      <c r="K79" s="221"/>
      <c r="L79" s="297"/>
      <c r="M79" s="297"/>
      <c r="N79" s="310"/>
      <c r="O79" s="311"/>
      <c r="P79" s="208"/>
      <c r="Q79" s="204"/>
      <c r="R79" s="206"/>
      <c r="S79" s="216"/>
      <c r="T79" s="331"/>
      <c r="U79" s="329"/>
      <c r="V79" s="243"/>
    </row>
    <row r="80" spans="1:22" ht="3.75" customHeight="1" x14ac:dyDescent="0.25">
      <c r="A80" s="260"/>
      <c r="B80" s="284"/>
      <c r="C80" s="267"/>
      <c r="D80" s="267"/>
      <c r="E80" s="267"/>
      <c r="F80" s="269"/>
      <c r="G80" s="269"/>
      <c r="H80" s="269"/>
      <c r="I80" s="221"/>
      <c r="J80" s="221"/>
      <c r="K80" s="221"/>
      <c r="L80" s="297"/>
      <c r="M80" s="297"/>
      <c r="N80" s="310"/>
      <c r="O80" s="311"/>
      <c r="P80" s="208"/>
      <c r="Q80" s="204"/>
      <c r="R80" s="206"/>
      <c r="S80" s="216"/>
      <c r="T80" s="331"/>
      <c r="U80" s="329"/>
      <c r="V80" s="243"/>
    </row>
    <row r="81" spans="1:22" ht="3.75" customHeight="1" x14ac:dyDescent="0.25">
      <c r="A81" s="260"/>
      <c r="B81" s="284"/>
      <c r="C81" s="267"/>
      <c r="D81" s="267"/>
      <c r="E81" s="267"/>
      <c r="F81" s="269"/>
      <c r="G81" s="269"/>
      <c r="H81" s="269"/>
      <c r="I81" s="221"/>
      <c r="J81" s="221"/>
      <c r="K81" s="221"/>
      <c r="L81" s="297"/>
      <c r="M81" s="297"/>
      <c r="N81" s="310"/>
      <c r="O81" s="311"/>
      <c r="P81" s="208"/>
      <c r="Q81" s="204"/>
      <c r="R81" s="206"/>
      <c r="S81" s="216"/>
      <c r="T81" s="331"/>
      <c r="U81" s="329"/>
      <c r="V81" s="243"/>
    </row>
    <row r="82" spans="1:22" ht="3.75" customHeight="1" x14ac:dyDescent="0.25">
      <c r="A82" s="260"/>
      <c r="B82" s="284"/>
      <c r="C82" s="267"/>
      <c r="D82" s="267"/>
      <c r="E82" s="267"/>
      <c r="F82" s="269"/>
      <c r="G82" s="269"/>
      <c r="H82" s="269"/>
      <c r="I82" s="221"/>
      <c r="J82" s="221"/>
      <c r="K82" s="221"/>
      <c r="L82" s="297"/>
      <c r="M82" s="297"/>
      <c r="N82" s="310"/>
      <c r="O82" s="311"/>
      <c r="P82" s="208"/>
      <c r="Q82" s="204"/>
      <c r="R82" s="206"/>
      <c r="S82" s="216"/>
      <c r="T82" s="331"/>
      <c r="U82" s="329"/>
      <c r="V82" s="243"/>
    </row>
    <row r="83" spans="1:22" ht="3.75" customHeight="1" x14ac:dyDescent="0.25">
      <c r="A83" s="260"/>
      <c r="B83" s="285"/>
      <c r="C83" s="268"/>
      <c r="D83" s="268"/>
      <c r="E83" s="268"/>
      <c r="F83" s="270"/>
      <c r="G83" s="270"/>
      <c r="H83" s="270"/>
      <c r="I83" s="222"/>
      <c r="J83" s="222"/>
      <c r="K83" s="222"/>
      <c r="L83" s="297"/>
      <c r="M83" s="297"/>
      <c r="N83" s="310"/>
      <c r="O83" s="311"/>
      <c r="P83" s="208"/>
      <c r="Q83" s="204"/>
      <c r="R83" s="206"/>
      <c r="S83" s="217"/>
      <c r="T83" s="332"/>
      <c r="U83" s="329"/>
      <c r="V83" s="244"/>
    </row>
    <row r="84" spans="1:22" ht="3.75" customHeight="1" x14ac:dyDescent="0.25">
      <c r="A84" s="260">
        <v>10</v>
      </c>
      <c r="B84" s="286" t="str">
        <f>'CA-A'!B88</f>
        <v>NELSON VELARDE</v>
      </c>
      <c r="C84" s="266">
        <f>'CA-A'!S88</f>
        <v>800</v>
      </c>
      <c r="D84" s="266"/>
      <c r="E84" s="266"/>
      <c r="F84" s="267">
        <f>'CA-B'!S88</f>
        <v>1200</v>
      </c>
      <c r="G84" s="269"/>
      <c r="H84" s="269"/>
      <c r="I84" s="219">
        <f>SUM(C84:H92)</f>
        <v>2000</v>
      </c>
      <c r="J84" s="220"/>
      <c r="K84" s="220"/>
      <c r="L84" s="297">
        <f>'CC-A'!R85</f>
        <v>0</v>
      </c>
      <c r="M84" s="297">
        <f>'CC-B'!R84</f>
        <v>0</v>
      </c>
      <c r="N84" s="310">
        <f>SUM(L84:M92)</f>
        <v>0</v>
      </c>
      <c r="O84" s="311">
        <f>'CA-A'!O88+'CA-B'!O88+'CC-A'!N85+'CC-B'!N84</f>
        <v>0</v>
      </c>
      <c r="P84" s="208">
        <v>6000</v>
      </c>
      <c r="Q84" s="204"/>
      <c r="R84" s="206">
        <f>O84+P84-Q84</f>
        <v>6000</v>
      </c>
      <c r="S84" s="215">
        <v>2300</v>
      </c>
      <c r="T84" s="330">
        <f t="shared" ref="T84" si="6">R84+S84</f>
        <v>8300</v>
      </c>
      <c r="U84" s="258">
        <f>SUM(I84+N84)</f>
        <v>2000</v>
      </c>
      <c r="V84" s="245">
        <f>T84+U84</f>
        <v>10300</v>
      </c>
    </row>
    <row r="85" spans="1:22" ht="3.75" customHeight="1" x14ac:dyDescent="0.25">
      <c r="A85" s="260"/>
      <c r="B85" s="287"/>
      <c r="C85" s="267"/>
      <c r="D85" s="267"/>
      <c r="E85" s="267"/>
      <c r="F85" s="269"/>
      <c r="G85" s="269"/>
      <c r="H85" s="269"/>
      <c r="I85" s="221"/>
      <c r="J85" s="221"/>
      <c r="K85" s="221"/>
      <c r="L85" s="297"/>
      <c r="M85" s="297"/>
      <c r="N85" s="310"/>
      <c r="O85" s="311"/>
      <c r="P85" s="208"/>
      <c r="Q85" s="204"/>
      <c r="R85" s="206"/>
      <c r="S85" s="216"/>
      <c r="T85" s="331"/>
      <c r="U85" s="259"/>
      <c r="V85" s="246"/>
    </row>
    <row r="86" spans="1:22" ht="3.75" customHeight="1" x14ac:dyDescent="0.25">
      <c r="A86" s="260"/>
      <c r="B86" s="287"/>
      <c r="C86" s="267"/>
      <c r="D86" s="267"/>
      <c r="E86" s="267"/>
      <c r="F86" s="269"/>
      <c r="G86" s="269"/>
      <c r="H86" s="269"/>
      <c r="I86" s="221"/>
      <c r="J86" s="221"/>
      <c r="K86" s="221"/>
      <c r="L86" s="297"/>
      <c r="M86" s="297"/>
      <c r="N86" s="310"/>
      <c r="O86" s="311"/>
      <c r="P86" s="208"/>
      <c r="Q86" s="204"/>
      <c r="R86" s="206"/>
      <c r="S86" s="216"/>
      <c r="T86" s="331"/>
      <c r="U86" s="259"/>
      <c r="V86" s="246"/>
    </row>
    <row r="87" spans="1:22" ht="3.75" customHeight="1" x14ac:dyDescent="0.25">
      <c r="A87" s="260"/>
      <c r="B87" s="287"/>
      <c r="C87" s="267"/>
      <c r="D87" s="267"/>
      <c r="E87" s="267"/>
      <c r="F87" s="269"/>
      <c r="G87" s="269"/>
      <c r="H87" s="269"/>
      <c r="I87" s="221"/>
      <c r="J87" s="221"/>
      <c r="K87" s="221"/>
      <c r="L87" s="297"/>
      <c r="M87" s="297"/>
      <c r="N87" s="310"/>
      <c r="O87" s="311"/>
      <c r="P87" s="208"/>
      <c r="Q87" s="204"/>
      <c r="R87" s="206"/>
      <c r="S87" s="216"/>
      <c r="T87" s="331"/>
      <c r="U87" s="259"/>
      <c r="V87" s="246"/>
    </row>
    <row r="88" spans="1:22" ht="3.75" customHeight="1" x14ac:dyDescent="0.25">
      <c r="A88" s="260"/>
      <c r="B88" s="287"/>
      <c r="C88" s="267"/>
      <c r="D88" s="267"/>
      <c r="E88" s="267"/>
      <c r="F88" s="269"/>
      <c r="G88" s="269"/>
      <c r="H88" s="269"/>
      <c r="I88" s="221"/>
      <c r="J88" s="221"/>
      <c r="K88" s="221"/>
      <c r="L88" s="297"/>
      <c r="M88" s="297"/>
      <c r="N88" s="310"/>
      <c r="O88" s="311"/>
      <c r="P88" s="208"/>
      <c r="Q88" s="204"/>
      <c r="R88" s="206"/>
      <c r="S88" s="216"/>
      <c r="T88" s="331"/>
      <c r="U88" s="259"/>
      <c r="V88" s="246"/>
    </row>
    <row r="89" spans="1:22" ht="3.75" customHeight="1" x14ac:dyDescent="0.25">
      <c r="A89" s="260"/>
      <c r="B89" s="287"/>
      <c r="C89" s="267"/>
      <c r="D89" s="267"/>
      <c r="E89" s="267"/>
      <c r="F89" s="269"/>
      <c r="G89" s="269"/>
      <c r="H89" s="269"/>
      <c r="I89" s="221"/>
      <c r="J89" s="221"/>
      <c r="K89" s="221"/>
      <c r="L89" s="297"/>
      <c r="M89" s="297"/>
      <c r="N89" s="310"/>
      <c r="O89" s="311"/>
      <c r="P89" s="208"/>
      <c r="Q89" s="204"/>
      <c r="R89" s="206"/>
      <c r="S89" s="216"/>
      <c r="T89" s="331"/>
      <c r="U89" s="259"/>
      <c r="V89" s="246"/>
    </row>
    <row r="90" spans="1:22" ht="3.75" customHeight="1" x14ac:dyDescent="0.25">
      <c r="A90" s="260"/>
      <c r="B90" s="287"/>
      <c r="C90" s="267"/>
      <c r="D90" s="267"/>
      <c r="E90" s="267"/>
      <c r="F90" s="269"/>
      <c r="G90" s="269"/>
      <c r="H90" s="269"/>
      <c r="I90" s="221"/>
      <c r="J90" s="221"/>
      <c r="K90" s="221"/>
      <c r="L90" s="297"/>
      <c r="M90" s="297"/>
      <c r="N90" s="310"/>
      <c r="O90" s="311"/>
      <c r="P90" s="208"/>
      <c r="Q90" s="204"/>
      <c r="R90" s="206"/>
      <c r="S90" s="216"/>
      <c r="T90" s="331"/>
      <c r="U90" s="259"/>
      <c r="V90" s="246"/>
    </row>
    <row r="91" spans="1:22" ht="3.75" customHeight="1" x14ac:dyDescent="0.25">
      <c r="A91" s="260"/>
      <c r="B91" s="287"/>
      <c r="C91" s="267"/>
      <c r="D91" s="267"/>
      <c r="E91" s="267"/>
      <c r="F91" s="269"/>
      <c r="G91" s="269"/>
      <c r="H91" s="269"/>
      <c r="I91" s="221"/>
      <c r="J91" s="221"/>
      <c r="K91" s="221"/>
      <c r="L91" s="297"/>
      <c r="M91" s="297"/>
      <c r="N91" s="310"/>
      <c r="O91" s="311"/>
      <c r="P91" s="208"/>
      <c r="Q91" s="204"/>
      <c r="R91" s="206"/>
      <c r="S91" s="216"/>
      <c r="T91" s="331"/>
      <c r="U91" s="259"/>
      <c r="V91" s="246"/>
    </row>
    <row r="92" spans="1:22" ht="3.75" customHeight="1" x14ac:dyDescent="0.25">
      <c r="A92" s="260"/>
      <c r="B92" s="288"/>
      <c r="C92" s="268"/>
      <c r="D92" s="268"/>
      <c r="E92" s="268"/>
      <c r="F92" s="270"/>
      <c r="G92" s="270"/>
      <c r="H92" s="270"/>
      <c r="I92" s="222"/>
      <c r="J92" s="222"/>
      <c r="K92" s="222"/>
      <c r="L92" s="297"/>
      <c r="M92" s="297"/>
      <c r="N92" s="310"/>
      <c r="O92" s="311"/>
      <c r="P92" s="208"/>
      <c r="Q92" s="204"/>
      <c r="R92" s="206"/>
      <c r="S92" s="217"/>
      <c r="T92" s="332"/>
      <c r="U92" s="259"/>
      <c r="V92" s="247"/>
    </row>
    <row r="93" spans="1:22" ht="3.75" customHeight="1" x14ac:dyDescent="0.25">
      <c r="A93" s="260">
        <v>11</v>
      </c>
      <c r="B93" s="271" t="str">
        <f>'CA-A'!B97</f>
        <v>LIZETH PIANTO</v>
      </c>
      <c r="C93" s="266">
        <f>'CA-A'!S97</f>
        <v>0</v>
      </c>
      <c r="D93" s="266"/>
      <c r="E93" s="266"/>
      <c r="F93" s="267">
        <f>'CA-B'!S97</f>
        <v>0</v>
      </c>
      <c r="G93" s="269"/>
      <c r="H93" s="269"/>
      <c r="I93" s="219">
        <f>SUM(C93:H101)</f>
        <v>0</v>
      </c>
      <c r="J93" s="220"/>
      <c r="K93" s="220"/>
      <c r="L93" s="297">
        <f>'CC-A'!R94</f>
        <v>0</v>
      </c>
      <c r="M93" s="297">
        <f>'CC-B'!R93</f>
        <v>0</v>
      </c>
      <c r="N93" s="310">
        <f>SUM(L93:M101)</f>
        <v>0</v>
      </c>
      <c r="O93" s="311">
        <f>'CA-A'!O97+'CA-B'!O97+'CC-A'!N94+'CC-B'!N93</f>
        <v>0</v>
      </c>
      <c r="P93" s="208"/>
      <c r="Q93" s="204"/>
      <c r="R93" s="206">
        <f>O93+P93-Q93</f>
        <v>0</v>
      </c>
      <c r="S93" s="215"/>
      <c r="T93" s="330">
        <f t="shared" ref="T93" si="7">R93+S93</f>
        <v>0</v>
      </c>
      <c r="U93" s="211">
        <f>SUM(I93+N93)</f>
        <v>0</v>
      </c>
      <c r="V93" s="248">
        <f>T93+U93</f>
        <v>0</v>
      </c>
    </row>
    <row r="94" spans="1:22" ht="3.75" customHeight="1" x14ac:dyDescent="0.25">
      <c r="A94" s="260"/>
      <c r="B94" s="272"/>
      <c r="C94" s="267"/>
      <c r="D94" s="267"/>
      <c r="E94" s="267"/>
      <c r="F94" s="269"/>
      <c r="G94" s="269"/>
      <c r="H94" s="269"/>
      <c r="I94" s="221"/>
      <c r="J94" s="221"/>
      <c r="K94" s="221"/>
      <c r="L94" s="297"/>
      <c r="M94" s="297"/>
      <c r="N94" s="310"/>
      <c r="O94" s="311"/>
      <c r="P94" s="208"/>
      <c r="Q94" s="204"/>
      <c r="R94" s="206"/>
      <c r="S94" s="216"/>
      <c r="T94" s="331"/>
      <c r="U94" s="212"/>
      <c r="V94" s="249"/>
    </row>
    <row r="95" spans="1:22" ht="3.75" customHeight="1" x14ac:dyDescent="0.25">
      <c r="A95" s="260"/>
      <c r="B95" s="272"/>
      <c r="C95" s="267"/>
      <c r="D95" s="267"/>
      <c r="E95" s="267"/>
      <c r="F95" s="269"/>
      <c r="G95" s="269"/>
      <c r="H95" s="269"/>
      <c r="I95" s="221"/>
      <c r="J95" s="221"/>
      <c r="K95" s="221"/>
      <c r="L95" s="297"/>
      <c r="M95" s="297"/>
      <c r="N95" s="310"/>
      <c r="O95" s="311"/>
      <c r="P95" s="208"/>
      <c r="Q95" s="204"/>
      <c r="R95" s="206"/>
      <c r="S95" s="216"/>
      <c r="T95" s="331"/>
      <c r="U95" s="212"/>
      <c r="V95" s="249"/>
    </row>
    <row r="96" spans="1:22" ht="3.75" customHeight="1" x14ac:dyDescent="0.25">
      <c r="A96" s="260"/>
      <c r="B96" s="272"/>
      <c r="C96" s="267"/>
      <c r="D96" s="267"/>
      <c r="E96" s="267"/>
      <c r="F96" s="269"/>
      <c r="G96" s="269"/>
      <c r="H96" s="269"/>
      <c r="I96" s="221"/>
      <c r="J96" s="221"/>
      <c r="K96" s="221"/>
      <c r="L96" s="297"/>
      <c r="M96" s="297"/>
      <c r="N96" s="310"/>
      <c r="O96" s="311"/>
      <c r="P96" s="208"/>
      <c r="Q96" s="204"/>
      <c r="R96" s="206"/>
      <c r="S96" s="216"/>
      <c r="T96" s="331"/>
      <c r="U96" s="212"/>
      <c r="V96" s="249"/>
    </row>
    <row r="97" spans="1:22" ht="3.75" customHeight="1" x14ac:dyDescent="0.25">
      <c r="A97" s="260"/>
      <c r="B97" s="272"/>
      <c r="C97" s="267"/>
      <c r="D97" s="267"/>
      <c r="E97" s="267"/>
      <c r="F97" s="269"/>
      <c r="G97" s="269"/>
      <c r="H97" s="269"/>
      <c r="I97" s="221"/>
      <c r="J97" s="221"/>
      <c r="K97" s="221"/>
      <c r="L97" s="297"/>
      <c r="M97" s="297"/>
      <c r="N97" s="310"/>
      <c r="O97" s="311"/>
      <c r="P97" s="208"/>
      <c r="Q97" s="204"/>
      <c r="R97" s="206"/>
      <c r="S97" s="216"/>
      <c r="T97" s="331"/>
      <c r="U97" s="212"/>
      <c r="V97" s="249"/>
    </row>
    <row r="98" spans="1:22" ht="3.75" customHeight="1" x14ac:dyDescent="0.25">
      <c r="A98" s="260"/>
      <c r="B98" s="272"/>
      <c r="C98" s="267"/>
      <c r="D98" s="267"/>
      <c r="E98" s="267"/>
      <c r="F98" s="269"/>
      <c r="G98" s="269"/>
      <c r="H98" s="269"/>
      <c r="I98" s="221"/>
      <c r="J98" s="221"/>
      <c r="K98" s="221"/>
      <c r="L98" s="297"/>
      <c r="M98" s="297"/>
      <c r="N98" s="310"/>
      <c r="O98" s="311"/>
      <c r="P98" s="208"/>
      <c r="Q98" s="204"/>
      <c r="R98" s="206"/>
      <c r="S98" s="216"/>
      <c r="T98" s="331"/>
      <c r="U98" s="212"/>
      <c r="V98" s="249"/>
    </row>
    <row r="99" spans="1:22" ht="3.75" customHeight="1" x14ac:dyDescent="0.25">
      <c r="A99" s="260"/>
      <c r="B99" s="272"/>
      <c r="C99" s="267"/>
      <c r="D99" s="267"/>
      <c r="E99" s="267"/>
      <c r="F99" s="269"/>
      <c r="G99" s="269"/>
      <c r="H99" s="269"/>
      <c r="I99" s="221"/>
      <c r="J99" s="221"/>
      <c r="K99" s="221"/>
      <c r="L99" s="297"/>
      <c r="M99" s="297"/>
      <c r="N99" s="310"/>
      <c r="O99" s="311"/>
      <c r="P99" s="208"/>
      <c r="Q99" s="204"/>
      <c r="R99" s="206"/>
      <c r="S99" s="216"/>
      <c r="T99" s="331"/>
      <c r="U99" s="212"/>
      <c r="V99" s="249"/>
    </row>
    <row r="100" spans="1:22" ht="3.75" customHeight="1" x14ac:dyDescent="0.25">
      <c r="A100" s="260"/>
      <c r="B100" s="272"/>
      <c r="C100" s="267"/>
      <c r="D100" s="267"/>
      <c r="E100" s="267"/>
      <c r="F100" s="269"/>
      <c r="G100" s="269"/>
      <c r="H100" s="269"/>
      <c r="I100" s="221"/>
      <c r="J100" s="221"/>
      <c r="K100" s="221"/>
      <c r="L100" s="297"/>
      <c r="M100" s="297"/>
      <c r="N100" s="310"/>
      <c r="O100" s="311"/>
      <c r="P100" s="208"/>
      <c r="Q100" s="204"/>
      <c r="R100" s="206"/>
      <c r="S100" s="216"/>
      <c r="T100" s="331"/>
      <c r="U100" s="212"/>
      <c r="V100" s="249"/>
    </row>
    <row r="101" spans="1:22" ht="3.75" customHeight="1" x14ac:dyDescent="0.25">
      <c r="A101" s="260"/>
      <c r="B101" s="273"/>
      <c r="C101" s="268"/>
      <c r="D101" s="268"/>
      <c r="E101" s="268"/>
      <c r="F101" s="270"/>
      <c r="G101" s="270"/>
      <c r="H101" s="270"/>
      <c r="I101" s="222"/>
      <c r="J101" s="222"/>
      <c r="K101" s="222"/>
      <c r="L101" s="297"/>
      <c r="M101" s="297"/>
      <c r="N101" s="310"/>
      <c r="O101" s="311"/>
      <c r="P101" s="208"/>
      <c r="Q101" s="204"/>
      <c r="R101" s="206"/>
      <c r="S101" s="217"/>
      <c r="T101" s="332"/>
      <c r="U101" s="212"/>
      <c r="V101" s="250"/>
    </row>
    <row r="102" spans="1:22" ht="3.75" customHeight="1" x14ac:dyDescent="0.25">
      <c r="A102" s="260">
        <v>12</v>
      </c>
      <c r="B102" s="274" t="str">
        <f>'CA-A'!B106</f>
        <v>JUANA PIANTO</v>
      </c>
      <c r="C102" s="266">
        <f>'CA-A'!S106</f>
        <v>1000</v>
      </c>
      <c r="D102" s="266"/>
      <c r="E102" s="266"/>
      <c r="F102" s="267">
        <f>'CA-B'!S106</f>
        <v>5750</v>
      </c>
      <c r="G102" s="269"/>
      <c r="H102" s="269"/>
      <c r="I102" s="219">
        <f>SUM(C102:H110)</f>
        <v>6750</v>
      </c>
      <c r="J102" s="220"/>
      <c r="K102" s="220"/>
      <c r="L102" s="297">
        <f>'CC-A'!R103</f>
        <v>0</v>
      </c>
      <c r="M102" s="297">
        <f>'CC-B'!R102</f>
        <v>0</v>
      </c>
      <c r="N102" s="310">
        <f>SUM(L102:M110)</f>
        <v>0</v>
      </c>
      <c r="O102" s="311">
        <f>'CA-A'!O106+'CA-B'!O106+'CC-A'!N103+'CC-B'!N102</f>
        <v>0</v>
      </c>
      <c r="P102" s="208"/>
      <c r="Q102" s="204"/>
      <c r="R102" s="206">
        <f>O102+P102-Q102</f>
        <v>0</v>
      </c>
      <c r="S102" s="215">
        <v>2250</v>
      </c>
      <c r="T102" s="330">
        <f t="shared" ref="T102" si="8">R102+S102</f>
        <v>2250</v>
      </c>
      <c r="U102" s="213">
        <f>SUM(I102+N102)</f>
        <v>6750</v>
      </c>
      <c r="V102" s="251">
        <f>T102+U102</f>
        <v>9000</v>
      </c>
    </row>
    <row r="103" spans="1:22" ht="3.75" customHeight="1" x14ac:dyDescent="0.25">
      <c r="A103" s="260"/>
      <c r="B103" s="275"/>
      <c r="C103" s="267"/>
      <c r="D103" s="267"/>
      <c r="E103" s="267"/>
      <c r="F103" s="269"/>
      <c r="G103" s="269"/>
      <c r="H103" s="269"/>
      <c r="I103" s="221"/>
      <c r="J103" s="221"/>
      <c r="K103" s="221"/>
      <c r="L103" s="297"/>
      <c r="M103" s="297"/>
      <c r="N103" s="310"/>
      <c r="O103" s="311"/>
      <c r="P103" s="208"/>
      <c r="Q103" s="204"/>
      <c r="R103" s="206"/>
      <c r="S103" s="216"/>
      <c r="T103" s="331"/>
      <c r="U103" s="214"/>
      <c r="V103" s="252"/>
    </row>
    <row r="104" spans="1:22" ht="3.75" customHeight="1" x14ac:dyDescent="0.25">
      <c r="A104" s="260"/>
      <c r="B104" s="275"/>
      <c r="C104" s="267"/>
      <c r="D104" s="267"/>
      <c r="E104" s="267"/>
      <c r="F104" s="269"/>
      <c r="G104" s="269"/>
      <c r="H104" s="269"/>
      <c r="I104" s="221"/>
      <c r="J104" s="221"/>
      <c r="K104" s="221"/>
      <c r="L104" s="297"/>
      <c r="M104" s="297"/>
      <c r="N104" s="310"/>
      <c r="O104" s="311"/>
      <c r="P104" s="208"/>
      <c r="Q104" s="204"/>
      <c r="R104" s="206"/>
      <c r="S104" s="216"/>
      <c r="T104" s="331"/>
      <c r="U104" s="214"/>
      <c r="V104" s="252"/>
    </row>
    <row r="105" spans="1:22" ht="3.75" customHeight="1" x14ac:dyDescent="0.25">
      <c r="A105" s="260"/>
      <c r="B105" s="275"/>
      <c r="C105" s="267"/>
      <c r="D105" s="267"/>
      <c r="E105" s="267"/>
      <c r="F105" s="269"/>
      <c r="G105" s="269"/>
      <c r="H105" s="269"/>
      <c r="I105" s="221"/>
      <c r="J105" s="221"/>
      <c r="K105" s="221"/>
      <c r="L105" s="297"/>
      <c r="M105" s="297"/>
      <c r="N105" s="310"/>
      <c r="O105" s="311"/>
      <c r="P105" s="208"/>
      <c r="Q105" s="204"/>
      <c r="R105" s="206"/>
      <c r="S105" s="216"/>
      <c r="T105" s="331"/>
      <c r="U105" s="214"/>
      <c r="V105" s="252"/>
    </row>
    <row r="106" spans="1:22" ht="3.75" customHeight="1" x14ac:dyDescent="0.25">
      <c r="A106" s="260"/>
      <c r="B106" s="275"/>
      <c r="C106" s="267"/>
      <c r="D106" s="267"/>
      <c r="E106" s="267"/>
      <c r="F106" s="269"/>
      <c r="G106" s="269"/>
      <c r="H106" s="269"/>
      <c r="I106" s="221"/>
      <c r="J106" s="221"/>
      <c r="K106" s="221"/>
      <c r="L106" s="297"/>
      <c r="M106" s="297"/>
      <c r="N106" s="310"/>
      <c r="O106" s="311"/>
      <c r="P106" s="208"/>
      <c r="Q106" s="204"/>
      <c r="R106" s="206"/>
      <c r="S106" s="216"/>
      <c r="T106" s="331"/>
      <c r="U106" s="214"/>
      <c r="V106" s="252"/>
    </row>
    <row r="107" spans="1:22" ht="3.75" customHeight="1" x14ac:dyDescent="0.25">
      <c r="A107" s="260"/>
      <c r="B107" s="275"/>
      <c r="C107" s="267"/>
      <c r="D107" s="267"/>
      <c r="E107" s="267"/>
      <c r="F107" s="269"/>
      <c r="G107" s="269"/>
      <c r="H107" s="269"/>
      <c r="I107" s="221"/>
      <c r="J107" s="221"/>
      <c r="K107" s="221"/>
      <c r="L107" s="297"/>
      <c r="M107" s="297"/>
      <c r="N107" s="310"/>
      <c r="O107" s="311"/>
      <c r="P107" s="208"/>
      <c r="Q107" s="204"/>
      <c r="R107" s="206"/>
      <c r="S107" s="216"/>
      <c r="T107" s="331"/>
      <c r="U107" s="214"/>
      <c r="V107" s="252"/>
    </row>
    <row r="108" spans="1:22" ht="3.75" customHeight="1" x14ac:dyDescent="0.25">
      <c r="A108" s="260"/>
      <c r="B108" s="275"/>
      <c r="C108" s="267"/>
      <c r="D108" s="267"/>
      <c r="E108" s="267"/>
      <c r="F108" s="269"/>
      <c r="G108" s="269"/>
      <c r="H108" s="269"/>
      <c r="I108" s="221"/>
      <c r="J108" s="221"/>
      <c r="K108" s="221"/>
      <c r="L108" s="297"/>
      <c r="M108" s="297"/>
      <c r="N108" s="310"/>
      <c r="O108" s="311"/>
      <c r="P108" s="208"/>
      <c r="Q108" s="204"/>
      <c r="R108" s="206"/>
      <c r="S108" s="216"/>
      <c r="T108" s="331"/>
      <c r="U108" s="214"/>
      <c r="V108" s="252"/>
    </row>
    <row r="109" spans="1:22" ht="3.75" customHeight="1" x14ac:dyDescent="0.25">
      <c r="A109" s="260"/>
      <c r="B109" s="275"/>
      <c r="C109" s="267"/>
      <c r="D109" s="267"/>
      <c r="E109" s="267"/>
      <c r="F109" s="269"/>
      <c r="G109" s="269"/>
      <c r="H109" s="269"/>
      <c r="I109" s="221"/>
      <c r="J109" s="221"/>
      <c r="K109" s="221"/>
      <c r="L109" s="297"/>
      <c r="M109" s="297"/>
      <c r="N109" s="310"/>
      <c r="O109" s="311"/>
      <c r="P109" s="208"/>
      <c r="Q109" s="204"/>
      <c r="R109" s="206"/>
      <c r="S109" s="216"/>
      <c r="T109" s="331"/>
      <c r="U109" s="214"/>
      <c r="V109" s="252"/>
    </row>
    <row r="110" spans="1:22" ht="3.75" customHeight="1" x14ac:dyDescent="0.25">
      <c r="A110" s="260"/>
      <c r="B110" s="276"/>
      <c r="C110" s="268"/>
      <c r="D110" s="268"/>
      <c r="E110" s="268"/>
      <c r="F110" s="270"/>
      <c r="G110" s="270"/>
      <c r="H110" s="270"/>
      <c r="I110" s="222"/>
      <c r="J110" s="222"/>
      <c r="K110" s="222"/>
      <c r="L110" s="297"/>
      <c r="M110" s="297"/>
      <c r="N110" s="310"/>
      <c r="O110" s="311"/>
      <c r="P110" s="208"/>
      <c r="Q110" s="204"/>
      <c r="R110" s="206"/>
      <c r="S110" s="217"/>
      <c r="T110" s="332"/>
      <c r="U110" s="214"/>
      <c r="V110" s="253"/>
    </row>
    <row r="111" spans="1:22" ht="3.75" customHeight="1" x14ac:dyDescent="0.25">
      <c r="A111" s="260">
        <v>13</v>
      </c>
      <c r="B111" s="277" t="str">
        <f>'CA-A'!B115</f>
        <v>YENIFER GONZALES</v>
      </c>
      <c r="C111" s="266">
        <f>'CA-A'!S115</f>
        <v>1000</v>
      </c>
      <c r="D111" s="266"/>
      <c r="E111" s="266"/>
      <c r="F111" s="267">
        <f>'CA-B'!S115</f>
        <v>0</v>
      </c>
      <c r="G111" s="269"/>
      <c r="H111" s="269"/>
      <c r="I111" s="219">
        <f>SUM(C111:H119)</f>
        <v>1000</v>
      </c>
      <c r="J111" s="220"/>
      <c r="K111" s="220"/>
      <c r="L111" s="297">
        <f>'CC-A'!R112</f>
        <v>0</v>
      </c>
      <c r="M111" s="297">
        <f>'CC-B'!R111</f>
        <v>0</v>
      </c>
      <c r="N111" s="310">
        <f>SUM(L111:M119)</f>
        <v>0</v>
      </c>
      <c r="O111" s="311">
        <f>'CA-A'!O115+'CA-B'!O115+'CC-A'!N112+'CC-B'!N111</f>
        <v>0</v>
      </c>
      <c r="P111" s="208"/>
      <c r="Q111" s="204"/>
      <c r="R111" s="206">
        <f>O111+P111-Q111</f>
        <v>0</v>
      </c>
      <c r="S111" s="215"/>
      <c r="T111" s="330">
        <f t="shared" ref="T111" si="9">R111+S111</f>
        <v>0</v>
      </c>
      <c r="U111" s="254">
        <f>SUM(I111+N111)</f>
        <v>1000</v>
      </c>
      <c r="V111" s="233">
        <f>T111+U111</f>
        <v>1000</v>
      </c>
    </row>
    <row r="112" spans="1:22" ht="3.75" customHeight="1" x14ac:dyDescent="0.25">
      <c r="A112" s="260"/>
      <c r="B112" s="278"/>
      <c r="C112" s="267"/>
      <c r="D112" s="267"/>
      <c r="E112" s="267"/>
      <c r="F112" s="269"/>
      <c r="G112" s="269"/>
      <c r="H112" s="269"/>
      <c r="I112" s="221"/>
      <c r="J112" s="221"/>
      <c r="K112" s="221"/>
      <c r="L112" s="297"/>
      <c r="M112" s="297"/>
      <c r="N112" s="310"/>
      <c r="O112" s="311"/>
      <c r="P112" s="208"/>
      <c r="Q112" s="204"/>
      <c r="R112" s="206"/>
      <c r="S112" s="216"/>
      <c r="T112" s="331"/>
      <c r="U112" s="255"/>
      <c r="V112" s="234"/>
    </row>
    <row r="113" spans="1:22" ht="3.75" customHeight="1" x14ac:dyDescent="0.25">
      <c r="A113" s="260"/>
      <c r="B113" s="278"/>
      <c r="C113" s="267"/>
      <c r="D113" s="267"/>
      <c r="E113" s="267"/>
      <c r="F113" s="269"/>
      <c r="G113" s="269"/>
      <c r="H113" s="269"/>
      <c r="I113" s="221"/>
      <c r="J113" s="221"/>
      <c r="K113" s="221"/>
      <c r="L113" s="297"/>
      <c r="M113" s="297"/>
      <c r="N113" s="310"/>
      <c r="O113" s="311"/>
      <c r="P113" s="208"/>
      <c r="Q113" s="204"/>
      <c r="R113" s="206"/>
      <c r="S113" s="216"/>
      <c r="T113" s="331"/>
      <c r="U113" s="255"/>
      <c r="V113" s="234"/>
    </row>
    <row r="114" spans="1:22" ht="3.75" customHeight="1" x14ac:dyDescent="0.25">
      <c r="A114" s="260"/>
      <c r="B114" s="278"/>
      <c r="C114" s="267"/>
      <c r="D114" s="267"/>
      <c r="E114" s="267"/>
      <c r="F114" s="269"/>
      <c r="G114" s="269"/>
      <c r="H114" s="269"/>
      <c r="I114" s="221"/>
      <c r="J114" s="221"/>
      <c r="K114" s="221"/>
      <c r="L114" s="297"/>
      <c r="M114" s="297"/>
      <c r="N114" s="310"/>
      <c r="O114" s="311"/>
      <c r="P114" s="208"/>
      <c r="Q114" s="204"/>
      <c r="R114" s="206"/>
      <c r="S114" s="216"/>
      <c r="T114" s="331"/>
      <c r="U114" s="255"/>
      <c r="V114" s="234"/>
    </row>
    <row r="115" spans="1:22" ht="3.75" customHeight="1" x14ac:dyDescent="0.25">
      <c r="A115" s="260"/>
      <c r="B115" s="278"/>
      <c r="C115" s="267"/>
      <c r="D115" s="267"/>
      <c r="E115" s="267"/>
      <c r="F115" s="269"/>
      <c r="G115" s="269"/>
      <c r="H115" s="269"/>
      <c r="I115" s="221"/>
      <c r="J115" s="221"/>
      <c r="K115" s="221"/>
      <c r="L115" s="297"/>
      <c r="M115" s="297"/>
      <c r="N115" s="310"/>
      <c r="O115" s="311"/>
      <c r="P115" s="208"/>
      <c r="Q115" s="204"/>
      <c r="R115" s="206"/>
      <c r="S115" s="216"/>
      <c r="T115" s="331"/>
      <c r="U115" s="255"/>
      <c r="V115" s="234"/>
    </row>
    <row r="116" spans="1:22" ht="3.75" customHeight="1" x14ac:dyDescent="0.25">
      <c r="A116" s="260"/>
      <c r="B116" s="278"/>
      <c r="C116" s="267"/>
      <c r="D116" s="267"/>
      <c r="E116" s="267"/>
      <c r="F116" s="269"/>
      <c r="G116" s="269"/>
      <c r="H116" s="269"/>
      <c r="I116" s="221"/>
      <c r="J116" s="221"/>
      <c r="K116" s="221"/>
      <c r="L116" s="297"/>
      <c r="M116" s="297"/>
      <c r="N116" s="310"/>
      <c r="O116" s="311"/>
      <c r="P116" s="208"/>
      <c r="Q116" s="204"/>
      <c r="R116" s="206"/>
      <c r="S116" s="216"/>
      <c r="T116" s="331"/>
      <c r="U116" s="255"/>
      <c r="V116" s="234"/>
    </row>
    <row r="117" spans="1:22" ht="3.75" customHeight="1" x14ac:dyDescent="0.25">
      <c r="A117" s="260"/>
      <c r="B117" s="278"/>
      <c r="C117" s="267"/>
      <c r="D117" s="267"/>
      <c r="E117" s="267"/>
      <c r="F117" s="269"/>
      <c r="G117" s="269"/>
      <c r="H117" s="269"/>
      <c r="I117" s="221"/>
      <c r="J117" s="221"/>
      <c r="K117" s="221"/>
      <c r="L117" s="297"/>
      <c r="M117" s="297"/>
      <c r="N117" s="310"/>
      <c r="O117" s="311"/>
      <c r="P117" s="208"/>
      <c r="Q117" s="204"/>
      <c r="R117" s="206"/>
      <c r="S117" s="216"/>
      <c r="T117" s="331"/>
      <c r="U117" s="255"/>
      <c r="V117" s="234"/>
    </row>
    <row r="118" spans="1:22" ht="3.75" customHeight="1" x14ac:dyDescent="0.25">
      <c r="A118" s="260"/>
      <c r="B118" s="278"/>
      <c r="C118" s="267"/>
      <c r="D118" s="267"/>
      <c r="E118" s="267"/>
      <c r="F118" s="269"/>
      <c r="G118" s="269"/>
      <c r="H118" s="269"/>
      <c r="I118" s="221"/>
      <c r="J118" s="221"/>
      <c r="K118" s="221"/>
      <c r="L118" s="297"/>
      <c r="M118" s="297"/>
      <c r="N118" s="310"/>
      <c r="O118" s="311"/>
      <c r="P118" s="208"/>
      <c r="Q118" s="204"/>
      <c r="R118" s="206"/>
      <c r="S118" s="216"/>
      <c r="T118" s="331"/>
      <c r="U118" s="255"/>
      <c r="V118" s="234"/>
    </row>
    <row r="119" spans="1:22" ht="3.75" customHeight="1" x14ac:dyDescent="0.25">
      <c r="A119" s="260"/>
      <c r="B119" s="279"/>
      <c r="C119" s="268"/>
      <c r="D119" s="268"/>
      <c r="E119" s="268"/>
      <c r="F119" s="270"/>
      <c r="G119" s="270"/>
      <c r="H119" s="270"/>
      <c r="I119" s="222"/>
      <c r="J119" s="222"/>
      <c r="K119" s="222"/>
      <c r="L119" s="297"/>
      <c r="M119" s="297"/>
      <c r="N119" s="310"/>
      <c r="O119" s="311"/>
      <c r="P119" s="208"/>
      <c r="Q119" s="204"/>
      <c r="R119" s="206"/>
      <c r="S119" s="217"/>
      <c r="T119" s="332"/>
      <c r="U119" s="255"/>
      <c r="V119" s="235"/>
    </row>
    <row r="120" spans="1:22" ht="3.75" customHeight="1" x14ac:dyDescent="0.25">
      <c r="A120" s="260">
        <v>14</v>
      </c>
      <c r="B120" s="280">
        <f>'CA-A'!B124</f>
        <v>0</v>
      </c>
      <c r="C120" s="266">
        <f>'CA-A'!S124</f>
        <v>0</v>
      </c>
      <c r="D120" s="266"/>
      <c r="E120" s="266"/>
      <c r="F120" s="267">
        <f>'CA-B'!S124</f>
        <v>0</v>
      </c>
      <c r="G120" s="269"/>
      <c r="H120" s="269"/>
      <c r="I120" s="219">
        <f>SUM(C120:H128)</f>
        <v>0</v>
      </c>
      <c r="J120" s="220"/>
      <c r="K120" s="220"/>
      <c r="L120" s="297">
        <f>'CC-A'!R121</f>
        <v>0</v>
      </c>
      <c r="M120" s="297">
        <f>'CC-B'!R120</f>
        <v>0</v>
      </c>
      <c r="N120" s="310">
        <f>SUM(L120:M128)</f>
        <v>0</v>
      </c>
      <c r="O120" s="311">
        <f>'CA-A'!O124+'CA-B'!O124+'CC-A'!N121+'CC-B'!N120</f>
        <v>0</v>
      </c>
      <c r="P120" s="208"/>
      <c r="Q120" s="204"/>
      <c r="R120" s="206">
        <f>O120+P120-Q120</f>
        <v>0</v>
      </c>
      <c r="S120" s="215"/>
      <c r="T120" s="330">
        <f t="shared" ref="T120" si="10">R120+S120</f>
        <v>0</v>
      </c>
      <c r="U120" s="322">
        <f>SUM(I120+N120)</f>
        <v>0</v>
      </c>
      <c r="V120" s="256">
        <f>T120+U120</f>
        <v>0</v>
      </c>
    </row>
    <row r="121" spans="1:22" ht="3.75" customHeight="1" x14ac:dyDescent="0.25">
      <c r="A121" s="260"/>
      <c r="B121" s="281"/>
      <c r="C121" s="267"/>
      <c r="D121" s="267"/>
      <c r="E121" s="267"/>
      <c r="F121" s="269"/>
      <c r="G121" s="269"/>
      <c r="H121" s="269"/>
      <c r="I121" s="221"/>
      <c r="J121" s="221"/>
      <c r="K121" s="221"/>
      <c r="L121" s="297"/>
      <c r="M121" s="297"/>
      <c r="N121" s="310"/>
      <c r="O121" s="311"/>
      <c r="P121" s="208"/>
      <c r="Q121" s="204"/>
      <c r="R121" s="206"/>
      <c r="S121" s="216"/>
      <c r="T121" s="331"/>
      <c r="U121" s="323"/>
      <c r="V121" s="257"/>
    </row>
    <row r="122" spans="1:22" ht="3.75" customHeight="1" x14ac:dyDescent="0.25">
      <c r="A122" s="260"/>
      <c r="B122" s="281"/>
      <c r="C122" s="267"/>
      <c r="D122" s="267"/>
      <c r="E122" s="267"/>
      <c r="F122" s="269"/>
      <c r="G122" s="269"/>
      <c r="H122" s="269"/>
      <c r="I122" s="221"/>
      <c r="J122" s="221"/>
      <c r="K122" s="221"/>
      <c r="L122" s="297"/>
      <c r="M122" s="297"/>
      <c r="N122" s="310"/>
      <c r="O122" s="311"/>
      <c r="P122" s="208"/>
      <c r="Q122" s="204"/>
      <c r="R122" s="206"/>
      <c r="S122" s="216"/>
      <c r="T122" s="331"/>
      <c r="U122" s="323"/>
      <c r="V122" s="257"/>
    </row>
    <row r="123" spans="1:22" ht="3.75" customHeight="1" x14ac:dyDescent="0.25">
      <c r="A123" s="260"/>
      <c r="B123" s="281"/>
      <c r="C123" s="267"/>
      <c r="D123" s="267"/>
      <c r="E123" s="267"/>
      <c r="F123" s="269"/>
      <c r="G123" s="269"/>
      <c r="H123" s="269"/>
      <c r="I123" s="221"/>
      <c r="J123" s="221"/>
      <c r="K123" s="221"/>
      <c r="L123" s="297"/>
      <c r="M123" s="297"/>
      <c r="N123" s="310"/>
      <c r="O123" s="311"/>
      <c r="P123" s="208"/>
      <c r="Q123" s="204"/>
      <c r="R123" s="206"/>
      <c r="S123" s="216"/>
      <c r="T123" s="331"/>
      <c r="U123" s="323"/>
      <c r="V123" s="257"/>
    </row>
    <row r="124" spans="1:22" ht="3.75" customHeight="1" x14ac:dyDescent="0.25">
      <c r="A124" s="260"/>
      <c r="B124" s="281"/>
      <c r="C124" s="267"/>
      <c r="D124" s="267"/>
      <c r="E124" s="267"/>
      <c r="F124" s="269"/>
      <c r="G124" s="269"/>
      <c r="H124" s="269"/>
      <c r="I124" s="221"/>
      <c r="J124" s="221"/>
      <c r="K124" s="221"/>
      <c r="L124" s="297"/>
      <c r="M124" s="297"/>
      <c r="N124" s="310"/>
      <c r="O124" s="311"/>
      <c r="P124" s="208"/>
      <c r="Q124" s="204"/>
      <c r="R124" s="206"/>
      <c r="S124" s="216"/>
      <c r="T124" s="331"/>
      <c r="U124" s="323"/>
      <c r="V124" s="257"/>
    </row>
    <row r="125" spans="1:22" ht="3.75" customHeight="1" x14ac:dyDescent="0.25">
      <c r="A125" s="260"/>
      <c r="B125" s="281"/>
      <c r="C125" s="267"/>
      <c r="D125" s="267"/>
      <c r="E125" s="267"/>
      <c r="F125" s="269"/>
      <c r="G125" s="269"/>
      <c r="H125" s="269"/>
      <c r="I125" s="221"/>
      <c r="J125" s="221"/>
      <c r="K125" s="221"/>
      <c r="L125" s="297"/>
      <c r="M125" s="297"/>
      <c r="N125" s="310"/>
      <c r="O125" s="311"/>
      <c r="P125" s="208"/>
      <c r="Q125" s="204"/>
      <c r="R125" s="206"/>
      <c r="S125" s="216"/>
      <c r="T125" s="331"/>
      <c r="U125" s="323"/>
      <c r="V125" s="257"/>
    </row>
    <row r="126" spans="1:22" ht="3.75" customHeight="1" x14ac:dyDescent="0.25">
      <c r="A126" s="260"/>
      <c r="B126" s="281"/>
      <c r="C126" s="267"/>
      <c r="D126" s="267"/>
      <c r="E126" s="267"/>
      <c r="F126" s="269"/>
      <c r="G126" s="269"/>
      <c r="H126" s="269"/>
      <c r="I126" s="221"/>
      <c r="J126" s="221"/>
      <c r="K126" s="221"/>
      <c r="L126" s="297"/>
      <c r="M126" s="297"/>
      <c r="N126" s="310"/>
      <c r="O126" s="311"/>
      <c r="P126" s="208"/>
      <c r="Q126" s="204"/>
      <c r="R126" s="206"/>
      <c r="S126" s="216"/>
      <c r="T126" s="331"/>
      <c r="U126" s="323"/>
      <c r="V126" s="257"/>
    </row>
    <row r="127" spans="1:22" ht="3.75" customHeight="1" x14ac:dyDescent="0.25">
      <c r="A127" s="260"/>
      <c r="B127" s="281"/>
      <c r="C127" s="267"/>
      <c r="D127" s="267"/>
      <c r="E127" s="267"/>
      <c r="F127" s="269"/>
      <c r="G127" s="269"/>
      <c r="H127" s="269"/>
      <c r="I127" s="221"/>
      <c r="J127" s="221"/>
      <c r="K127" s="221"/>
      <c r="L127" s="297"/>
      <c r="M127" s="297"/>
      <c r="N127" s="310"/>
      <c r="O127" s="311"/>
      <c r="P127" s="208"/>
      <c r="Q127" s="204"/>
      <c r="R127" s="206"/>
      <c r="S127" s="216"/>
      <c r="T127" s="331"/>
      <c r="U127" s="323"/>
      <c r="V127" s="257"/>
    </row>
    <row r="128" spans="1:22" ht="3.75" customHeight="1" x14ac:dyDescent="0.25">
      <c r="A128" s="260"/>
      <c r="B128" s="282"/>
      <c r="C128" s="268"/>
      <c r="D128" s="268"/>
      <c r="E128" s="268"/>
      <c r="F128" s="270"/>
      <c r="G128" s="270"/>
      <c r="H128" s="270"/>
      <c r="I128" s="222"/>
      <c r="J128" s="222"/>
      <c r="K128" s="222"/>
      <c r="L128" s="297"/>
      <c r="M128" s="297"/>
      <c r="N128" s="310"/>
      <c r="O128" s="311"/>
      <c r="P128" s="208"/>
      <c r="Q128" s="204"/>
      <c r="R128" s="206"/>
      <c r="S128" s="217"/>
      <c r="T128" s="332"/>
      <c r="U128" s="323"/>
      <c r="V128" s="257"/>
    </row>
    <row r="129" spans="1:22" ht="3.75" customHeight="1" x14ac:dyDescent="0.25">
      <c r="A129" s="260">
        <v>15</v>
      </c>
      <c r="B129" s="263" t="str">
        <f>'CA-A'!B135</f>
        <v>HUGO VELARDE</v>
      </c>
      <c r="C129" s="266">
        <f>'CA-A'!S135</f>
        <v>8000</v>
      </c>
      <c r="D129" s="266"/>
      <c r="E129" s="266"/>
      <c r="F129" s="267">
        <f>'CA-B'!S133</f>
        <v>3800</v>
      </c>
      <c r="G129" s="269"/>
      <c r="H129" s="269"/>
      <c r="I129" s="219">
        <f>SUM(C129:H137)</f>
        <v>11800</v>
      </c>
      <c r="J129" s="220"/>
      <c r="K129" s="220"/>
      <c r="L129" s="297">
        <f>'CC-A'!R130</f>
        <v>0</v>
      </c>
      <c r="M129" s="297">
        <f>'CC-B'!R129</f>
        <v>0</v>
      </c>
      <c r="N129" s="310">
        <f>SUM(L129:M137)</f>
        <v>0</v>
      </c>
      <c r="O129" s="311">
        <f>'CA-A'!O135+'CA-B'!O133+'CC-A'!N130+'CC-B'!N129</f>
        <v>0</v>
      </c>
      <c r="P129" s="208"/>
      <c r="Q129" s="204"/>
      <c r="R129" s="206">
        <f>O129+P129-Q129</f>
        <v>0</v>
      </c>
      <c r="S129" s="215">
        <v>3200</v>
      </c>
      <c r="T129" s="330">
        <f t="shared" ref="T129" si="11">R129+S129</f>
        <v>3200</v>
      </c>
      <c r="U129" s="324">
        <f>SUM(I129+N129)</f>
        <v>11800</v>
      </c>
      <c r="V129" s="223">
        <f>T129+U129</f>
        <v>15000</v>
      </c>
    </row>
    <row r="130" spans="1:22" ht="3.75" customHeight="1" x14ac:dyDescent="0.25">
      <c r="A130" s="260"/>
      <c r="B130" s="264"/>
      <c r="C130" s="267"/>
      <c r="D130" s="267"/>
      <c r="E130" s="267"/>
      <c r="F130" s="269"/>
      <c r="G130" s="269"/>
      <c r="H130" s="269"/>
      <c r="I130" s="221"/>
      <c r="J130" s="221"/>
      <c r="K130" s="221"/>
      <c r="L130" s="297"/>
      <c r="M130" s="297"/>
      <c r="N130" s="310"/>
      <c r="O130" s="311"/>
      <c r="P130" s="208"/>
      <c r="Q130" s="204"/>
      <c r="R130" s="206"/>
      <c r="S130" s="216"/>
      <c r="T130" s="331"/>
      <c r="U130" s="325"/>
      <c r="V130" s="224"/>
    </row>
    <row r="131" spans="1:22" ht="3.75" customHeight="1" x14ac:dyDescent="0.25">
      <c r="A131" s="260"/>
      <c r="B131" s="264"/>
      <c r="C131" s="267"/>
      <c r="D131" s="267"/>
      <c r="E131" s="267"/>
      <c r="F131" s="269"/>
      <c r="G131" s="269"/>
      <c r="H131" s="269"/>
      <c r="I131" s="221"/>
      <c r="J131" s="221"/>
      <c r="K131" s="221"/>
      <c r="L131" s="297"/>
      <c r="M131" s="297"/>
      <c r="N131" s="310"/>
      <c r="O131" s="311"/>
      <c r="P131" s="208"/>
      <c r="Q131" s="204"/>
      <c r="R131" s="206"/>
      <c r="S131" s="216"/>
      <c r="T131" s="331"/>
      <c r="U131" s="325"/>
      <c r="V131" s="224"/>
    </row>
    <row r="132" spans="1:22" ht="3.75" customHeight="1" x14ac:dyDescent="0.25">
      <c r="A132" s="260"/>
      <c r="B132" s="264"/>
      <c r="C132" s="267"/>
      <c r="D132" s="267"/>
      <c r="E132" s="267"/>
      <c r="F132" s="269"/>
      <c r="G132" s="269"/>
      <c r="H132" s="269"/>
      <c r="I132" s="221"/>
      <c r="J132" s="221"/>
      <c r="K132" s="221"/>
      <c r="L132" s="297"/>
      <c r="M132" s="297"/>
      <c r="N132" s="310"/>
      <c r="O132" s="311"/>
      <c r="P132" s="208"/>
      <c r="Q132" s="204"/>
      <c r="R132" s="206"/>
      <c r="S132" s="216"/>
      <c r="T132" s="331"/>
      <c r="U132" s="325"/>
      <c r="V132" s="224"/>
    </row>
    <row r="133" spans="1:22" ht="3.75" customHeight="1" x14ac:dyDescent="0.25">
      <c r="A133" s="260"/>
      <c r="B133" s="264"/>
      <c r="C133" s="267"/>
      <c r="D133" s="267"/>
      <c r="E133" s="267"/>
      <c r="F133" s="269"/>
      <c r="G133" s="269"/>
      <c r="H133" s="269"/>
      <c r="I133" s="221"/>
      <c r="J133" s="221"/>
      <c r="K133" s="221"/>
      <c r="L133" s="297"/>
      <c r="M133" s="297"/>
      <c r="N133" s="310"/>
      <c r="O133" s="311"/>
      <c r="P133" s="208"/>
      <c r="Q133" s="204"/>
      <c r="R133" s="206"/>
      <c r="S133" s="216"/>
      <c r="T133" s="331"/>
      <c r="U133" s="325"/>
      <c r="V133" s="224"/>
    </row>
    <row r="134" spans="1:22" ht="3.75" customHeight="1" x14ac:dyDescent="0.25">
      <c r="A134" s="260"/>
      <c r="B134" s="264"/>
      <c r="C134" s="267"/>
      <c r="D134" s="267"/>
      <c r="E134" s="267"/>
      <c r="F134" s="269"/>
      <c r="G134" s="269"/>
      <c r="H134" s="269"/>
      <c r="I134" s="221"/>
      <c r="J134" s="221"/>
      <c r="K134" s="221"/>
      <c r="L134" s="297"/>
      <c r="M134" s="297"/>
      <c r="N134" s="310"/>
      <c r="O134" s="311"/>
      <c r="P134" s="208"/>
      <c r="Q134" s="204"/>
      <c r="R134" s="206"/>
      <c r="S134" s="216"/>
      <c r="T134" s="331"/>
      <c r="U134" s="325"/>
      <c r="V134" s="224"/>
    </row>
    <row r="135" spans="1:22" ht="3.75" customHeight="1" x14ac:dyDescent="0.25">
      <c r="A135" s="260"/>
      <c r="B135" s="264"/>
      <c r="C135" s="267"/>
      <c r="D135" s="267"/>
      <c r="E135" s="267"/>
      <c r="F135" s="269"/>
      <c r="G135" s="269"/>
      <c r="H135" s="269"/>
      <c r="I135" s="221"/>
      <c r="J135" s="221"/>
      <c r="K135" s="221"/>
      <c r="L135" s="297"/>
      <c r="M135" s="297"/>
      <c r="N135" s="310"/>
      <c r="O135" s="311"/>
      <c r="P135" s="208"/>
      <c r="Q135" s="204"/>
      <c r="R135" s="206"/>
      <c r="S135" s="216"/>
      <c r="T135" s="331"/>
      <c r="U135" s="325"/>
      <c r="V135" s="224"/>
    </row>
    <row r="136" spans="1:22" ht="3.75" customHeight="1" x14ac:dyDescent="0.25">
      <c r="A136" s="260"/>
      <c r="B136" s="264"/>
      <c r="C136" s="267"/>
      <c r="D136" s="267"/>
      <c r="E136" s="267"/>
      <c r="F136" s="269"/>
      <c r="G136" s="269"/>
      <c r="H136" s="269"/>
      <c r="I136" s="221"/>
      <c r="J136" s="221"/>
      <c r="K136" s="221"/>
      <c r="L136" s="297"/>
      <c r="M136" s="297"/>
      <c r="N136" s="310"/>
      <c r="O136" s="311"/>
      <c r="P136" s="208"/>
      <c r="Q136" s="204"/>
      <c r="R136" s="206"/>
      <c r="S136" s="216"/>
      <c r="T136" s="331"/>
      <c r="U136" s="325"/>
      <c r="V136" s="224"/>
    </row>
    <row r="137" spans="1:22" ht="3.75" customHeight="1" x14ac:dyDescent="0.25">
      <c r="A137" s="260"/>
      <c r="B137" s="265"/>
      <c r="C137" s="268"/>
      <c r="D137" s="268"/>
      <c r="E137" s="268"/>
      <c r="F137" s="270"/>
      <c r="G137" s="270"/>
      <c r="H137" s="270"/>
      <c r="I137" s="222"/>
      <c r="J137" s="222"/>
      <c r="K137" s="222"/>
      <c r="L137" s="297"/>
      <c r="M137" s="297"/>
      <c r="N137" s="310"/>
      <c r="O137" s="311"/>
      <c r="P137" s="209"/>
      <c r="Q137" s="205"/>
      <c r="R137" s="206"/>
      <c r="S137" s="217"/>
      <c r="T137" s="332"/>
      <c r="U137" s="325"/>
      <c r="V137" s="224"/>
    </row>
    <row r="138" spans="1:22" ht="18.75" x14ac:dyDescent="0.25">
      <c r="B138" s="44" t="s">
        <v>106</v>
      </c>
      <c r="C138" s="261">
        <f>SUM(C3:E137)</f>
        <v>27660</v>
      </c>
      <c r="D138" s="262"/>
      <c r="E138" s="262"/>
      <c r="F138" s="261">
        <f>SUM(F3:H137)</f>
        <v>38450</v>
      </c>
      <c r="G138" s="262"/>
      <c r="H138" s="262"/>
      <c r="I138" s="261">
        <f>SUM(I3:K137)</f>
        <v>66110</v>
      </c>
      <c r="J138" s="262"/>
      <c r="K138" s="262"/>
      <c r="L138" s="45">
        <f t="shared" ref="L138:V138" si="12">SUM(L3:L137)</f>
        <v>0</v>
      </c>
      <c r="M138" s="45">
        <f t="shared" si="12"/>
        <v>0</v>
      </c>
      <c r="N138" s="45">
        <f t="shared" si="12"/>
        <v>0</v>
      </c>
      <c r="O138" s="45">
        <f t="shared" si="12"/>
        <v>0</v>
      </c>
      <c r="P138" s="132">
        <f>SUM(P3:P137)</f>
        <v>10940</v>
      </c>
      <c r="Q138" s="131">
        <f>SUM(Q3:Q137)</f>
        <v>0</v>
      </c>
      <c r="R138" s="133">
        <f>SUM(R3:R137)</f>
        <v>10940</v>
      </c>
      <c r="S138" s="133">
        <f>SUM(S3:S137)</f>
        <v>13350</v>
      </c>
      <c r="T138" s="134">
        <f>SUM(T3:T137)</f>
        <v>24290</v>
      </c>
      <c r="U138" s="46">
        <f t="shared" si="12"/>
        <v>66110</v>
      </c>
      <c r="V138" s="46">
        <f t="shared" si="12"/>
        <v>90400</v>
      </c>
    </row>
  </sheetData>
  <mergeCells count="248">
    <mergeCell ref="S93:S101"/>
    <mergeCell ref="S102:S110"/>
    <mergeCell ref="S111:S119"/>
    <mergeCell ref="S120:S128"/>
    <mergeCell ref="S129:S137"/>
    <mergeCell ref="S3:S11"/>
    <mergeCell ref="S12:S20"/>
    <mergeCell ref="T129:T137"/>
    <mergeCell ref="T120:T128"/>
    <mergeCell ref="T111:T119"/>
    <mergeCell ref="T102:T110"/>
    <mergeCell ref="T93:T101"/>
    <mergeCell ref="T84:T92"/>
    <mergeCell ref="T75:T83"/>
    <mergeCell ref="T66:T74"/>
    <mergeCell ref="T57:T65"/>
    <mergeCell ref="T48:T56"/>
    <mergeCell ref="T39:T47"/>
    <mergeCell ref="T30:T38"/>
    <mergeCell ref="T3:T11"/>
    <mergeCell ref="T12:T20"/>
    <mergeCell ref="T21:T29"/>
    <mergeCell ref="O129:O137"/>
    <mergeCell ref="U3:U11"/>
    <mergeCell ref="U12:U20"/>
    <mergeCell ref="U21:U29"/>
    <mergeCell ref="U30:U38"/>
    <mergeCell ref="U39:U47"/>
    <mergeCell ref="N3:N11"/>
    <mergeCell ref="N12:N20"/>
    <mergeCell ref="N21:N29"/>
    <mergeCell ref="N30:N38"/>
    <mergeCell ref="N39:N47"/>
    <mergeCell ref="O3:O11"/>
    <mergeCell ref="O12:O20"/>
    <mergeCell ref="O21:O29"/>
    <mergeCell ref="O30:O38"/>
    <mergeCell ref="O39:O47"/>
    <mergeCell ref="U120:U128"/>
    <mergeCell ref="U129:U137"/>
    <mergeCell ref="U48:U56"/>
    <mergeCell ref="U57:U65"/>
    <mergeCell ref="U66:U74"/>
    <mergeCell ref="U75:U83"/>
    <mergeCell ref="R102:R110"/>
    <mergeCell ref="Q57:Q65"/>
    <mergeCell ref="O111:O119"/>
    <mergeCell ref="O120:O128"/>
    <mergeCell ref="N48:N56"/>
    <mergeCell ref="N57:N65"/>
    <mergeCell ref="N66:N74"/>
    <mergeCell ref="N102:N110"/>
    <mergeCell ref="O48:O56"/>
    <mergeCell ref="O57:O65"/>
    <mergeCell ref="O66:O74"/>
    <mergeCell ref="O75:O83"/>
    <mergeCell ref="O84:O92"/>
    <mergeCell ref="O93:O101"/>
    <mergeCell ref="O102:O110"/>
    <mergeCell ref="N75:N83"/>
    <mergeCell ref="N84:N92"/>
    <mergeCell ref="N93:N101"/>
    <mergeCell ref="N111:N119"/>
    <mergeCell ref="N120:N128"/>
    <mergeCell ref="M3:M11"/>
    <mergeCell ref="M12:M20"/>
    <mergeCell ref="M21:M29"/>
    <mergeCell ref="M30:M38"/>
    <mergeCell ref="M39:M47"/>
    <mergeCell ref="M48:M56"/>
    <mergeCell ref="M57:M65"/>
    <mergeCell ref="M66:M74"/>
    <mergeCell ref="M75:M83"/>
    <mergeCell ref="L57:L65"/>
    <mergeCell ref="L66:L74"/>
    <mergeCell ref="L75:L83"/>
    <mergeCell ref="F75:H83"/>
    <mergeCell ref="I75:K83"/>
    <mergeCell ref="I84:K92"/>
    <mergeCell ref="I57:K65"/>
    <mergeCell ref="I66:K74"/>
    <mergeCell ref="N129:N137"/>
    <mergeCell ref="L129:L137"/>
    <mergeCell ref="M84:M92"/>
    <mergeCell ref="M93:M101"/>
    <mergeCell ref="M102:M110"/>
    <mergeCell ref="M111:M119"/>
    <mergeCell ref="M120:M128"/>
    <mergeCell ref="M129:M137"/>
    <mergeCell ref="L84:L92"/>
    <mergeCell ref="L93:L101"/>
    <mergeCell ref="L102:L110"/>
    <mergeCell ref="L111:L119"/>
    <mergeCell ref="L120:L128"/>
    <mergeCell ref="B48:B56"/>
    <mergeCell ref="F30:H38"/>
    <mergeCell ref="F39:H47"/>
    <mergeCell ref="F48:H56"/>
    <mergeCell ref="L3:L11"/>
    <mergeCell ref="L12:L20"/>
    <mergeCell ref="L21:L29"/>
    <mergeCell ref="L30:L38"/>
    <mergeCell ref="I21:K29"/>
    <mergeCell ref="L39:L47"/>
    <mergeCell ref="L48:L56"/>
    <mergeCell ref="B3:B11"/>
    <mergeCell ref="B12:B20"/>
    <mergeCell ref="B21:B29"/>
    <mergeCell ref="B39:B47"/>
    <mergeCell ref="I1:K1"/>
    <mergeCell ref="A1:D1"/>
    <mergeCell ref="A3:A11"/>
    <mergeCell ref="A12:A20"/>
    <mergeCell ref="A21:A29"/>
    <mergeCell ref="A30:A38"/>
    <mergeCell ref="A39:A47"/>
    <mergeCell ref="A48:A56"/>
    <mergeCell ref="I39:K47"/>
    <mergeCell ref="I48:K56"/>
    <mergeCell ref="F2:H2"/>
    <mergeCell ref="I2:K2"/>
    <mergeCell ref="C3:E11"/>
    <mergeCell ref="F3:H11"/>
    <mergeCell ref="C12:E20"/>
    <mergeCell ref="C21:E29"/>
    <mergeCell ref="C30:E38"/>
    <mergeCell ref="C39:E47"/>
    <mergeCell ref="C48:E56"/>
    <mergeCell ref="I3:K11"/>
    <mergeCell ref="I12:K20"/>
    <mergeCell ref="F12:H20"/>
    <mergeCell ref="F21:H29"/>
    <mergeCell ref="B30:B38"/>
    <mergeCell ref="B102:B110"/>
    <mergeCell ref="B111:B119"/>
    <mergeCell ref="B120:B128"/>
    <mergeCell ref="F57:H65"/>
    <mergeCell ref="F66:H74"/>
    <mergeCell ref="A57:A65"/>
    <mergeCell ref="A66:A74"/>
    <mergeCell ref="A75:A83"/>
    <mergeCell ref="A84:A92"/>
    <mergeCell ref="B75:B83"/>
    <mergeCell ref="B84:B92"/>
    <mergeCell ref="A93:A101"/>
    <mergeCell ref="F84:H92"/>
    <mergeCell ref="B57:B65"/>
    <mergeCell ref="B66:B74"/>
    <mergeCell ref="C57:E65"/>
    <mergeCell ref="C66:E74"/>
    <mergeCell ref="C75:E83"/>
    <mergeCell ref="C84:E92"/>
    <mergeCell ref="A129:A137"/>
    <mergeCell ref="C138:E138"/>
    <mergeCell ref="F138:H138"/>
    <mergeCell ref="I138:K138"/>
    <mergeCell ref="B129:B137"/>
    <mergeCell ref="C129:E137"/>
    <mergeCell ref="F129:H137"/>
    <mergeCell ref="I129:K137"/>
    <mergeCell ref="F93:H101"/>
    <mergeCell ref="I93:K101"/>
    <mergeCell ref="C102:E110"/>
    <mergeCell ref="F102:H110"/>
    <mergeCell ref="I102:K110"/>
    <mergeCell ref="F111:H119"/>
    <mergeCell ref="I111:K119"/>
    <mergeCell ref="C120:E128"/>
    <mergeCell ref="F120:H128"/>
    <mergeCell ref="I120:K128"/>
    <mergeCell ref="A102:A110"/>
    <mergeCell ref="A111:A119"/>
    <mergeCell ref="A120:A128"/>
    <mergeCell ref="C93:E101"/>
    <mergeCell ref="C111:E119"/>
    <mergeCell ref="B93:B101"/>
    <mergeCell ref="C2:E2"/>
    <mergeCell ref="I30:K38"/>
    <mergeCell ref="R75:R83"/>
    <mergeCell ref="R84:R92"/>
    <mergeCell ref="R93:R101"/>
    <mergeCell ref="V129:V137"/>
    <mergeCell ref="V3:V11"/>
    <mergeCell ref="V12:V20"/>
    <mergeCell ref="V21:V29"/>
    <mergeCell ref="V30:V38"/>
    <mergeCell ref="V39:V47"/>
    <mergeCell ref="V48:V56"/>
    <mergeCell ref="V57:V65"/>
    <mergeCell ref="V66:V74"/>
    <mergeCell ref="V75:V83"/>
    <mergeCell ref="V84:V92"/>
    <mergeCell ref="V93:V101"/>
    <mergeCell ref="V102:V110"/>
    <mergeCell ref="V111:V119"/>
    <mergeCell ref="U111:U119"/>
    <mergeCell ref="V120:V128"/>
    <mergeCell ref="R3:R11"/>
    <mergeCell ref="R12:R20"/>
    <mergeCell ref="U84:U92"/>
    <mergeCell ref="U93:U101"/>
    <mergeCell ref="U102:U110"/>
    <mergeCell ref="Q30:Q38"/>
    <mergeCell ref="Q39:Q47"/>
    <mergeCell ref="Q48:Q56"/>
    <mergeCell ref="R21:R29"/>
    <mergeCell ref="R30:R38"/>
    <mergeCell ref="R39:R47"/>
    <mergeCell ref="R48:R56"/>
    <mergeCell ref="R57:R65"/>
    <mergeCell ref="R66:R74"/>
    <mergeCell ref="Q66:Q74"/>
    <mergeCell ref="Q75:Q83"/>
    <mergeCell ref="Q84:Q92"/>
    <mergeCell ref="Q93:Q101"/>
    <mergeCell ref="Q102:Q110"/>
    <mergeCell ref="S21:S29"/>
    <mergeCell ref="S30:S38"/>
    <mergeCell ref="S39:S47"/>
    <mergeCell ref="S48:S56"/>
    <mergeCell ref="S57:S65"/>
    <mergeCell ref="S66:S74"/>
    <mergeCell ref="S75:S83"/>
    <mergeCell ref="S84:S92"/>
    <mergeCell ref="Q120:Q128"/>
    <mergeCell ref="Q129:Q137"/>
    <mergeCell ref="R111:R119"/>
    <mergeCell ref="R120:R128"/>
    <mergeCell ref="R129:R137"/>
    <mergeCell ref="P3:P11"/>
    <mergeCell ref="P12:P20"/>
    <mergeCell ref="P21:P29"/>
    <mergeCell ref="P30:P38"/>
    <mergeCell ref="P39:P47"/>
    <mergeCell ref="P48:P56"/>
    <mergeCell ref="P57:P65"/>
    <mergeCell ref="P66:P74"/>
    <mergeCell ref="P75:P83"/>
    <mergeCell ref="P84:P92"/>
    <mergeCell ref="P93:P101"/>
    <mergeCell ref="P102:P110"/>
    <mergeCell ref="P111:P119"/>
    <mergeCell ref="P120:P128"/>
    <mergeCell ref="P129:P137"/>
    <mergeCell ref="Q3:Q11"/>
    <mergeCell ref="Q12:Q20"/>
    <mergeCell ref="Q21:Q29"/>
    <mergeCell ref="Q111:Q119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25010-B114-43FD-92BF-9A57999EAA32}">
  <dimension ref="A1:V16"/>
  <sheetViews>
    <sheetView zoomScaleNormal="100" workbookViewId="0">
      <selection activeCell="B10" sqref="B10"/>
    </sheetView>
  </sheetViews>
  <sheetFormatPr baseColWidth="10" defaultColWidth="11.42578125" defaultRowHeight="15" x14ac:dyDescent="0.25"/>
  <cols>
    <col min="1" max="1" width="4.7109375" customWidth="1"/>
    <col min="2" max="2" width="36" customWidth="1"/>
    <col min="3" max="3" width="11.42578125" style="50"/>
    <col min="12" max="12" width="11.42578125" style="50"/>
    <col min="22" max="22" width="11.42578125" style="40"/>
  </cols>
  <sheetData>
    <row r="1" spans="1:21" ht="46.5" thickTop="1" thickBot="1" x14ac:dyDescent="0.45">
      <c r="B1" s="72" t="s">
        <v>83</v>
      </c>
      <c r="C1" s="53" t="s">
        <v>95</v>
      </c>
      <c r="D1" s="54" t="s">
        <v>107</v>
      </c>
      <c r="E1" s="55" t="s">
        <v>29</v>
      </c>
      <c r="F1" s="55" t="s">
        <v>76</v>
      </c>
      <c r="G1" s="55" t="s">
        <v>69</v>
      </c>
      <c r="H1" s="56" t="s">
        <v>98</v>
      </c>
      <c r="I1" s="55" t="s">
        <v>29</v>
      </c>
      <c r="J1" s="55" t="s">
        <v>76</v>
      </c>
      <c r="K1" s="57" t="s">
        <v>69</v>
      </c>
      <c r="L1" s="53" t="s">
        <v>108</v>
      </c>
      <c r="M1" s="54" t="s">
        <v>109</v>
      </c>
      <c r="N1" s="55" t="s">
        <v>29</v>
      </c>
      <c r="O1" s="55" t="s">
        <v>76</v>
      </c>
      <c r="P1" s="55" t="s">
        <v>69</v>
      </c>
      <c r="Q1" s="56" t="s">
        <v>99</v>
      </c>
      <c r="R1" s="55" t="s">
        <v>29</v>
      </c>
      <c r="S1" s="55" t="s">
        <v>76</v>
      </c>
      <c r="T1" s="57" t="s">
        <v>69</v>
      </c>
      <c r="U1" s="51" t="s">
        <v>110</v>
      </c>
    </row>
    <row r="2" spans="1:21" ht="16.5" thickTop="1" thickBot="1" x14ac:dyDescent="0.3">
      <c r="A2">
        <v>1</v>
      </c>
      <c r="B2" s="71" t="str">
        <f>'CA-A'!B3</f>
        <v>Luis Gomez</v>
      </c>
      <c r="C2" s="58">
        <f>D2+H2</f>
        <v>0</v>
      </c>
      <c r="D2" s="49">
        <f>SUM(E2:G2)</f>
        <v>0</v>
      </c>
      <c r="E2" s="48"/>
      <c r="F2" s="48"/>
      <c r="G2" s="48"/>
      <c r="H2" s="49">
        <f>SUM(I2:K2)</f>
        <v>0</v>
      </c>
      <c r="I2" s="48"/>
      <c r="J2" s="48"/>
      <c r="K2" s="59"/>
      <c r="L2" s="58">
        <f>SUM(M2+Q2)</f>
        <v>0</v>
      </c>
      <c r="M2" s="49">
        <f>SUM(N2:P2)</f>
        <v>0</v>
      </c>
      <c r="N2" s="48"/>
      <c r="O2" s="48"/>
      <c r="P2" s="48"/>
      <c r="Q2" s="49">
        <f>SUM(R2:T2)</f>
        <v>0</v>
      </c>
      <c r="R2" s="48"/>
      <c r="S2" s="48"/>
      <c r="T2" s="59"/>
      <c r="U2" s="52">
        <f>SUM(C2+L2)</f>
        <v>0</v>
      </c>
    </row>
    <row r="3" spans="1:21" ht="15.75" thickBot="1" x14ac:dyDescent="0.3">
      <c r="A3">
        <v>2</v>
      </c>
      <c r="B3" s="64" t="str">
        <f>'CA-A'!B13</f>
        <v>Cirila Pianto</v>
      </c>
      <c r="C3" s="58">
        <f t="shared" ref="C3:C16" si="0">D3+H3</f>
        <v>0</v>
      </c>
      <c r="D3" s="49">
        <f t="shared" ref="D3:D16" si="1">SUM(E3:G3)</f>
        <v>0</v>
      </c>
      <c r="E3" s="48"/>
      <c r="F3" s="48"/>
      <c r="G3" s="48"/>
      <c r="H3" s="49">
        <f t="shared" ref="H3:H16" si="2">SUM(I3:K3)</f>
        <v>0</v>
      </c>
      <c r="I3" s="48"/>
      <c r="J3" s="48"/>
      <c r="K3" s="59"/>
      <c r="L3" s="58">
        <f t="shared" ref="L3:L16" si="3">SUM(M3+Q3)</f>
        <v>0</v>
      </c>
      <c r="M3" s="49">
        <f t="shared" ref="M3:M16" si="4">SUM(N3:P3)</f>
        <v>0</v>
      </c>
      <c r="N3" s="48"/>
      <c r="O3" s="48"/>
      <c r="P3" s="48"/>
      <c r="Q3" s="49">
        <f t="shared" ref="Q3:Q16" si="5">SUM(R3:T3)</f>
        <v>0</v>
      </c>
      <c r="R3" s="48"/>
      <c r="S3" s="48"/>
      <c r="T3" s="59"/>
      <c r="U3" s="52">
        <f t="shared" ref="U3:U16" si="6">SUM(C3+L3)</f>
        <v>0</v>
      </c>
    </row>
    <row r="4" spans="1:21" ht="15.75" thickBot="1" x14ac:dyDescent="0.3">
      <c r="A4">
        <v>3</v>
      </c>
      <c r="B4" s="65" t="str">
        <f>'CA-A'!B22</f>
        <v>Yudith Velarde</v>
      </c>
      <c r="C4" s="58">
        <f t="shared" si="0"/>
        <v>0</v>
      </c>
      <c r="D4" s="49">
        <f t="shared" si="1"/>
        <v>0</v>
      </c>
      <c r="E4" s="48"/>
      <c r="F4" s="48"/>
      <c r="G4" s="48"/>
      <c r="H4" s="49">
        <f>SUM(I4:K4)</f>
        <v>0</v>
      </c>
      <c r="I4" s="48"/>
      <c r="J4" s="48"/>
      <c r="K4" s="59"/>
      <c r="L4" s="58">
        <f t="shared" si="3"/>
        <v>0</v>
      </c>
      <c r="M4" s="49">
        <f t="shared" si="4"/>
        <v>0</v>
      </c>
      <c r="N4" s="48"/>
      <c r="O4" s="48"/>
      <c r="P4" s="48"/>
      <c r="Q4" s="49">
        <f t="shared" si="5"/>
        <v>0</v>
      </c>
      <c r="R4" s="48"/>
      <c r="S4" s="48"/>
      <c r="T4" s="59"/>
      <c r="U4" s="52">
        <f t="shared" si="6"/>
        <v>0</v>
      </c>
    </row>
    <row r="5" spans="1:21" ht="15.75" thickBot="1" x14ac:dyDescent="0.3">
      <c r="A5">
        <v>4</v>
      </c>
      <c r="B5" s="66">
        <f>'CA-A'!B33</f>
        <v>0</v>
      </c>
      <c r="C5" s="58">
        <f t="shared" si="0"/>
        <v>0</v>
      </c>
      <c r="D5" s="49">
        <f t="shared" si="1"/>
        <v>0</v>
      </c>
      <c r="E5" s="48"/>
      <c r="F5" s="48"/>
      <c r="G5" s="48"/>
      <c r="H5" s="49">
        <f t="shared" si="2"/>
        <v>0</v>
      </c>
      <c r="I5" s="48"/>
      <c r="J5" s="48"/>
      <c r="K5" s="59"/>
      <c r="L5" s="58">
        <f t="shared" si="3"/>
        <v>0</v>
      </c>
      <c r="M5" s="49">
        <f t="shared" si="4"/>
        <v>0</v>
      </c>
      <c r="N5" s="48"/>
      <c r="O5" s="48"/>
      <c r="P5" s="48"/>
      <c r="Q5" s="49">
        <f t="shared" si="5"/>
        <v>0</v>
      </c>
      <c r="R5" s="48"/>
      <c r="S5" s="48"/>
      <c r="T5" s="59"/>
      <c r="U5" s="52">
        <f t="shared" si="6"/>
        <v>0</v>
      </c>
    </row>
    <row r="6" spans="1:21" ht="15.75" thickBot="1" x14ac:dyDescent="0.3">
      <c r="A6">
        <v>5</v>
      </c>
      <c r="B6" s="67" t="str">
        <f>'CA-A'!B42</f>
        <v>Vetza Velarde</v>
      </c>
      <c r="C6" s="58">
        <f t="shared" si="0"/>
        <v>0</v>
      </c>
      <c r="D6" s="49">
        <f t="shared" si="1"/>
        <v>0</v>
      </c>
      <c r="E6" s="48"/>
      <c r="F6" s="48"/>
      <c r="G6" s="48"/>
      <c r="H6" s="49">
        <f t="shared" si="2"/>
        <v>0</v>
      </c>
      <c r="I6" s="48"/>
      <c r="J6" s="48"/>
      <c r="K6" s="59"/>
      <c r="L6" s="58">
        <f t="shared" si="3"/>
        <v>0</v>
      </c>
      <c r="M6" s="49">
        <f t="shared" si="4"/>
        <v>0</v>
      </c>
      <c r="N6" s="48"/>
      <c r="O6" s="48"/>
      <c r="P6" s="48"/>
      <c r="Q6" s="49">
        <f t="shared" si="5"/>
        <v>0</v>
      </c>
      <c r="R6" s="48"/>
      <c r="S6" s="48"/>
      <c r="T6" s="59"/>
      <c r="U6" s="52">
        <f t="shared" si="6"/>
        <v>0</v>
      </c>
    </row>
    <row r="7" spans="1:21" ht="15.75" thickBot="1" x14ac:dyDescent="0.3">
      <c r="A7">
        <v>6</v>
      </c>
      <c r="B7" s="75">
        <f>'CA-A'!B51</f>
        <v>0</v>
      </c>
      <c r="C7" s="58">
        <f t="shared" si="0"/>
        <v>0</v>
      </c>
      <c r="D7" s="49">
        <f t="shared" si="1"/>
        <v>0</v>
      </c>
      <c r="E7" s="48"/>
      <c r="F7" s="48"/>
      <c r="G7" s="48"/>
      <c r="H7" s="49">
        <f t="shared" si="2"/>
        <v>0</v>
      </c>
      <c r="I7" s="48"/>
      <c r="J7" s="48"/>
      <c r="K7" s="59"/>
      <c r="L7" s="58">
        <f t="shared" si="3"/>
        <v>0</v>
      </c>
      <c r="M7" s="49">
        <f t="shared" si="4"/>
        <v>0</v>
      </c>
      <c r="N7" s="48"/>
      <c r="O7" s="48"/>
      <c r="P7" s="48"/>
      <c r="Q7" s="49">
        <f t="shared" si="5"/>
        <v>0</v>
      </c>
      <c r="R7" s="48"/>
      <c r="S7" s="48"/>
      <c r="T7" s="59"/>
      <c r="U7" s="52">
        <f t="shared" si="6"/>
        <v>0</v>
      </c>
    </row>
    <row r="8" spans="1:21" ht="15.75" thickBot="1" x14ac:dyDescent="0.3">
      <c r="A8">
        <v>7</v>
      </c>
      <c r="B8" s="68" t="str">
        <f>'CA-A'!B61</f>
        <v>Yameli velarde</v>
      </c>
      <c r="C8" s="58">
        <f t="shared" si="0"/>
        <v>0</v>
      </c>
      <c r="D8" s="49">
        <f t="shared" si="1"/>
        <v>0</v>
      </c>
      <c r="E8" s="48"/>
      <c r="F8" s="48"/>
      <c r="G8" s="48"/>
      <c r="H8" s="49">
        <f t="shared" si="2"/>
        <v>0</v>
      </c>
      <c r="I8" s="48"/>
      <c r="J8" s="48"/>
      <c r="K8" s="59"/>
      <c r="L8" s="58">
        <f t="shared" si="3"/>
        <v>0</v>
      </c>
      <c r="M8" s="49">
        <f t="shared" si="4"/>
        <v>0</v>
      </c>
      <c r="N8" s="48"/>
      <c r="O8" s="48"/>
      <c r="P8" s="48"/>
      <c r="Q8" s="49">
        <f t="shared" si="5"/>
        <v>0</v>
      </c>
      <c r="R8" s="48"/>
      <c r="S8" s="48"/>
      <c r="T8" s="59"/>
      <c r="U8" s="52">
        <f t="shared" si="6"/>
        <v>0</v>
      </c>
    </row>
    <row r="9" spans="1:21" ht="15.75" thickBot="1" x14ac:dyDescent="0.3">
      <c r="A9">
        <v>8</v>
      </c>
      <c r="B9" s="74">
        <f>'CA-A'!B70</f>
        <v>0</v>
      </c>
      <c r="C9" s="58">
        <f t="shared" si="0"/>
        <v>0</v>
      </c>
      <c r="D9" s="49">
        <f t="shared" si="1"/>
        <v>0</v>
      </c>
      <c r="E9" s="48"/>
      <c r="F9" s="48"/>
      <c r="G9" s="48"/>
      <c r="H9" s="49">
        <f t="shared" si="2"/>
        <v>0</v>
      </c>
      <c r="I9" s="48"/>
      <c r="J9" s="48"/>
      <c r="K9" s="59"/>
      <c r="L9" s="58">
        <f t="shared" si="3"/>
        <v>0</v>
      </c>
      <c r="M9" s="49">
        <f t="shared" si="4"/>
        <v>0</v>
      </c>
      <c r="N9" s="48"/>
      <c r="O9" s="48"/>
      <c r="P9" s="48"/>
      <c r="Q9" s="49">
        <f t="shared" si="5"/>
        <v>0</v>
      </c>
      <c r="R9" s="48"/>
      <c r="S9" s="48"/>
      <c r="T9" s="59"/>
      <c r="U9" s="52">
        <f t="shared" si="6"/>
        <v>0</v>
      </c>
    </row>
    <row r="10" spans="1:21" ht="15.75" thickBot="1" x14ac:dyDescent="0.3">
      <c r="A10">
        <v>9</v>
      </c>
      <c r="B10" s="69" t="str">
        <f>'CA-A'!B79</f>
        <v>DULCE GONZALES</v>
      </c>
      <c r="C10" s="58">
        <f t="shared" si="0"/>
        <v>0</v>
      </c>
      <c r="D10" s="49">
        <f t="shared" si="1"/>
        <v>0</v>
      </c>
      <c r="E10" s="48"/>
      <c r="F10" s="48"/>
      <c r="G10" s="48"/>
      <c r="H10" s="49">
        <f t="shared" si="2"/>
        <v>0</v>
      </c>
      <c r="I10" s="48"/>
      <c r="J10" s="48"/>
      <c r="K10" s="59"/>
      <c r="L10" s="58">
        <f t="shared" si="3"/>
        <v>0</v>
      </c>
      <c r="M10" s="49">
        <f t="shared" si="4"/>
        <v>0</v>
      </c>
      <c r="N10" s="48"/>
      <c r="O10" s="48"/>
      <c r="P10" s="48"/>
      <c r="Q10" s="49">
        <f t="shared" si="5"/>
        <v>0</v>
      </c>
      <c r="R10" s="48"/>
      <c r="S10" s="48"/>
      <c r="T10" s="59"/>
      <c r="U10" s="52">
        <f t="shared" si="6"/>
        <v>0</v>
      </c>
    </row>
    <row r="11" spans="1:21" ht="15.75" thickBot="1" x14ac:dyDescent="0.3">
      <c r="A11">
        <v>10</v>
      </c>
      <c r="B11" s="73" t="str">
        <f>'CA-A'!B88</f>
        <v>NELSON VELARDE</v>
      </c>
      <c r="C11" s="58">
        <f t="shared" si="0"/>
        <v>0</v>
      </c>
      <c r="D11" s="49">
        <f t="shared" si="1"/>
        <v>0</v>
      </c>
      <c r="E11" s="48"/>
      <c r="F11" s="48"/>
      <c r="G11" s="48"/>
      <c r="H11" s="49">
        <f t="shared" si="2"/>
        <v>0</v>
      </c>
      <c r="I11" s="48"/>
      <c r="J11" s="48"/>
      <c r="K11" s="59"/>
      <c r="L11" s="58">
        <f t="shared" si="3"/>
        <v>0</v>
      </c>
      <c r="M11" s="49">
        <f t="shared" si="4"/>
        <v>0</v>
      </c>
      <c r="N11" s="48"/>
      <c r="O11" s="48"/>
      <c r="P11" s="48"/>
      <c r="Q11" s="49">
        <f t="shared" si="5"/>
        <v>0</v>
      </c>
      <c r="R11" s="48"/>
      <c r="S11" s="48"/>
      <c r="T11" s="59"/>
      <c r="U11" s="52">
        <f t="shared" si="6"/>
        <v>0</v>
      </c>
    </row>
    <row r="12" spans="1:21" ht="15.75" thickBot="1" x14ac:dyDescent="0.3">
      <c r="A12">
        <v>11</v>
      </c>
      <c r="B12" s="69" t="str">
        <f>'CA-A'!B97</f>
        <v>LIZETH PIANTO</v>
      </c>
      <c r="C12" s="58">
        <f t="shared" si="0"/>
        <v>0</v>
      </c>
      <c r="D12" s="49">
        <f t="shared" si="1"/>
        <v>0</v>
      </c>
      <c r="E12" s="48"/>
      <c r="F12" s="48"/>
      <c r="G12" s="48"/>
      <c r="H12" s="49">
        <f t="shared" si="2"/>
        <v>0</v>
      </c>
      <c r="I12" s="48"/>
      <c r="J12" s="48"/>
      <c r="K12" s="59"/>
      <c r="L12" s="58">
        <f t="shared" si="3"/>
        <v>0</v>
      </c>
      <c r="M12" s="49">
        <f t="shared" si="4"/>
        <v>0</v>
      </c>
      <c r="N12" s="48"/>
      <c r="O12" s="48"/>
      <c r="P12" s="48"/>
      <c r="Q12" s="49">
        <f t="shared" si="5"/>
        <v>0</v>
      </c>
      <c r="R12" s="48"/>
      <c r="S12" s="48"/>
      <c r="T12" s="59"/>
      <c r="U12" s="52">
        <f t="shared" si="6"/>
        <v>0</v>
      </c>
    </row>
    <row r="13" spans="1:21" ht="15.75" thickBot="1" x14ac:dyDescent="0.3">
      <c r="A13">
        <v>12</v>
      </c>
      <c r="B13" s="70" t="str">
        <f>'CA-A'!B106</f>
        <v>JUANA PIANTO</v>
      </c>
      <c r="C13" s="58">
        <f t="shared" si="0"/>
        <v>0</v>
      </c>
      <c r="D13" s="49">
        <f t="shared" si="1"/>
        <v>0</v>
      </c>
      <c r="E13" s="48"/>
      <c r="F13" s="48"/>
      <c r="G13" s="48"/>
      <c r="H13" s="49">
        <f t="shared" si="2"/>
        <v>0</v>
      </c>
      <c r="I13" s="48"/>
      <c r="J13" s="48"/>
      <c r="K13" s="59"/>
      <c r="L13" s="58">
        <f t="shared" si="3"/>
        <v>0</v>
      </c>
      <c r="M13" s="49">
        <f t="shared" si="4"/>
        <v>0</v>
      </c>
      <c r="N13" s="48"/>
      <c r="O13" s="48"/>
      <c r="P13" s="48"/>
      <c r="Q13" s="49">
        <f t="shared" si="5"/>
        <v>0</v>
      </c>
      <c r="R13" s="48"/>
      <c r="S13" s="48"/>
      <c r="T13" s="59"/>
      <c r="U13" s="52">
        <f t="shared" si="6"/>
        <v>0</v>
      </c>
    </row>
    <row r="14" spans="1:21" ht="15.75" thickBot="1" x14ac:dyDescent="0.3">
      <c r="A14">
        <v>13</v>
      </c>
      <c r="B14" s="70" t="str">
        <f>'CA-A'!B115</f>
        <v>YENIFER GONZALES</v>
      </c>
      <c r="C14" s="58">
        <f t="shared" si="0"/>
        <v>0</v>
      </c>
      <c r="D14" s="49">
        <f t="shared" si="1"/>
        <v>0</v>
      </c>
      <c r="E14" s="48"/>
      <c r="F14" s="48"/>
      <c r="G14" s="48"/>
      <c r="H14" s="49">
        <f t="shared" si="2"/>
        <v>0</v>
      </c>
      <c r="I14" s="48"/>
      <c r="J14" s="48"/>
      <c r="K14" s="59"/>
      <c r="L14" s="58">
        <f t="shared" si="3"/>
        <v>0</v>
      </c>
      <c r="M14" s="49">
        <f t="shared" si="4"/>
        <v>0</v>
      </c>
      <c r="N14" s="48"/>
      <c r="O14" s="48"/>
      <c r="P14" s="48"/>
      <c r="Q14" s="49">
        <f t="shared" si="5"/>
        <v>0</v>
      </c>
      <c r="R14" s="48"/>
      <c r="S14" s="48"/>
      <c r="T14" s="59"/>
      <c r="U14" s="52">
        <f t="shared" si="6"/>
        <v>0</v>
      </c>
    </row>
    <row r="15" spans="1:21" ht="15.75" thickBot="1" x14ac:dyDescent="0.3">
      <c r="A15">
        <v>14</v>
      </c>
      <c r="B15" s="70">
        <f>'CA-A'!B124</f>
        <v>0</v>
      </c>
      <c r="C15" s="58">
        <f t="shared" si="0"/>
        <v>0</v>
      </c>
      <c r="D15" s="49">
        <f t="shared" si="1"/>
        <v>0</v>
      </c>
      <c r="E15" s="48"/>
      <c r="F15" s="48"/>
      <c r="G15" s="48"/>
      <c r="H15" s="49">
        <f t="shared" si="2"/>
        <v>0</v>
      </c>
      <c r="I15" s="48"/>
      <c r="J15" s="48"/>
      <c r="K15" s="59"/>
      <c r="L15" s="58">
        <f t="shared" si="3"/>
        <v>0</v>
      </c>
      <c r="M15" s="49">
        <f t="shared" si="4"/>
        <v>0</v>
      </c>
      <c r="N15" s="48"/>
      <c r="O15" s="48"/>
      <c r="P15" s="48"/>
      <c r="Q15" s="49">
        <f t="shared" si="5"/>
        <v>0</v>
      </c>
      <c r="R15" s="48"/>
      <c r="S15" s="48"/>
      <c r="T15" s="59"/>
      <c r="U15" s="52">
        <f t="shared" si="6"/>
        <v>0</v>
      </c>
    </row>
    <row r="16" spans="1:21" ht="15.75" thickBot="1" x14ac:dyDescent="0.3">
      <c r="A16">
        <v>15</v>
      </c>
      <c r="B16" s="70" t="str">
        <f>'CA-A'!B135</f>
        <v>HUGO VELARDE</v>
      </c>
      <c r="C16" s="60">
        <f t="shared" si="0"/>
        <v>0</v>
      </c>
      <c r="D16" s="61">
        <f t="shared" si="1"/>
        <v>0</v>
      </c>
      <c r="E16" s="62"/>
      <c r="F16" s="62"/>
      <c r="G16" s="62"/>
      <c r="H16" s="61">
        <f t="shared" si="2"/>
        <v>0</v>
      </c>
      <c r="I16" s="62"/>
      <c r="J16" s="62"/>
      <c r="K16" s="63"/>
      <c r="L16" s="60">
        <f t="shared" si="3"/>
        <v>0</v>
      </c>
      <c r="M16" s="61">
        <f t="shared" si="4"/>
        <v>0</v>
      </c>
      <c r="N16" s="62"/>
      <c r="O16" s="62"/>
      <c r="P16" s="62"/>
      <c r="Q16" s="61">
        <f t="shared" si="5"/>
        <v>0</v>
      </c>
      <c r="R16" s="62"/>
      <c r="S16" s="62"/>
      <c r="T16" s="63"/>
      <c r="U16" s="52">
        <f t="shared" si="6"/>
        <v>0</v>
      </c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2117E-DEF5-4FF6-80BC-7282DC67CC67}">
  <dimension ref="B3:G5"/>
  <sheetViews>
    <sheetView workbookViewId="0">
      <selection activeCell="J6" sqref="J6"/>
    </sheetView>
  </sheetViews>
  <sheetFormatPr baseColWidth="10" defaultColWidth="11.42578125" defaultRowHeight="15" x14ac:dyDescent="0.25"/>
  <cols>
    <col min="9" max="9" width="18.140625" customWidth="1"/>
  </cols>
  <sheetData>
    <row r="3" spans="2:7" x14ac:dyDescent="0.25">
      <c r="B3" s="333" t="s">
        <v>111</v>
      </c>
      <c r="C3" s="333"/>
      <c r="D3" s="333"/>
      <c r="E3" s="333"/>
      <c r="F3" s="333"/>
      <c r="G3" s="333"/>
    </row>
    <row r="4" spans="2:7" x14ac:dyDescent="0.25">
      <c r="B4" s="334" t="s">
        <v>112</v>
      </c>
      <c r="C4" s="334"/>
      <c r="D4" s="334"/>
      <c r="E4" s="334"/>
      <c r="F4" s="334"/>
      <c r="G4" s="334"/>
    </row>
    <row r="5" spans="2:7" x14ac:dyDescent="0.25">
      <c r="B5" s="335"/>
      <c r="C5" s="335"/>
      <c r="D5" s="335"/>
      <c r="E5" s="335"/>
      <c r="F5" s="335"/>
      <c r="G5" s="335"/>
    </row>
  </sheetData>
  <mergeCells count="3">
    <mergeCell ref="B3:G3"/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CA-A</vt:lpstr>
      <vt:lpstr>CA-B</vt:lpstr>
      <vt:lpstr>CC-A</vt:lpstr>
      <vt:lpstr>CC-B</vt:lpstr>
      <vt:lpstr>RC</vt:lpstr>
      <vt:lpstr>C INV</vt:lpstr>
      <vt:lpstr>SIST ADM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Nelson Calin Velarde Pianto</cp:lastModifiedBy>
  <cp:revision/>
  <dcterms:created xsi:type="dcterms:W3CDTF">2015-06-05T18:19:34Z</dcterms:created>
  <dcterms:modified xsi:type="dcterms:W3CDTF">2025-09-29T15:25:46Z</dcterms:modified>
  <cp:category/>
  <cp:contentStatus/>
</cp:coreProperties>
</file>